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DieseArbeitsmappe" autoCompressPictures="0"/>
  <mc:AlternateContent xmlns:mc="http://schemas.openxmlformats.org/markup-compatibility/2006">
    <mc:Choice Requires="x15">
      <x15ac:absPath xmlns:x15ac="http://schemas.microsoft.com/office/spreadsheetml/2010/11/ac" url="\\FAINTAPBKSD1\dienststellen$\avs_neu\05 B und W\01 Betrieb\02_PS Klabi Prozess\Klassenbildungsformulare\"/>
    </mc:Choice>
  </mc:AlternateContent>
  <xr:revisionPtr revIDLastSave="0" documentId="13_ncr:1_{088BB339-D635-447F-97AA-AAB125501466}" xr6:coauthVersionLast="47" xr6:coauthVersionMax="47" xr10:uidLastSave="{00000000-0000-0000-0000-000000000000}"/>
  <bookViews>
    <workbookView xWindow="31470" yWindow="-795" windowWidth="38700" windowHeight="15225" xr2:uid="{00000000-000D-0000-FFFF-FFFF00000000}"/>
  </bookViews>
  <sheets>
    <sheet name="Hauptformular Klassenbildung" sheetId="13" r:id="rId1"/>
    <sheet name="Beispiel 1 kleine Schule" sheetId="14" r:id="rId2"/>
    <sheet name="Beispiel 2 grosse Schule" sheetId="15" r:id="rId3"/>
    <sheet name="Details zur Klassenbildung" sheetId="11" r:id="rId4"/>
    <sheet name="Beispiel Details" sheetId="17" r:id="rId5"/>
    <sheet name="Ausnahmeantrag" sheetId="9" r:id="rId6"/>
  </sheets>
  <definedNames>
    <definedName name="AA_Begründung">Ausnahmeantrag!$B$16</definedName>
    <definedName name="AA_KL_COL">Ausnahmeantrag!$B$7</definedName>
    <definedName name="AA_Schulhaus_COL">Ausnahmeantrag!$D$7</definedName>
    <definedName name="AA_Zus_Lek_COL">Ausnahmeantrag!$E$7</definedName>
    <definedName name="DE_Anz_Kinder_COL">'Details zur Klassenbildung'!$I$11</definedName>
    <definedName name="DE_Anz_Kinder_tot_COL">'Details zur Klassenbildung'!$N$10:$O$11</definedName>
    <definedName name="DE_Anz_KL_COL">'Details zur Klassenbildung'!$P$10:$Q$11</definedName>
    <definedName name="DE_Anzahl_EKIK_COL">'Details zur Klassenbildung'!$M$10:$M$11</definedName>
    <definedName name="DE_Doppel_COL">'Details zur Klassenbildung'!$K$11</definedName>
    <definedName name="DE_DZ_InSo_COL">#REF!</definedName>
    <definedName name="DE_InSo_COL">#REF!</definedName>
    <definedName name="DE_KS_COL">'Details zur Klassenbildung'!$A$11</definedName>
    <definedName name="DE_Schulhaus_COL">'Details zur Klassenbildung'!$C$11</definedName>
    <definedName name="_xlnm.Print_Area" localSheetId="5">Ausnahmeantrag!$A$1:$O$33</definedName>
    <definedName name="_xlnm.Print_Area" localSheetId="3">'Details zur Klassenbildung'!$A$1:$Q$49</definedName>
    <definedName name="_xlnm.Print_Area" localSheetId="0">'Hauptformular Klassenbildung'!$B$1:$V$47</definedName>
    <definedName name="EK_AA">'Hauptformular Klassenbildung'!$S$27</definedName>
    <definedName name="EK_KL">'Hauptformular Klassenbildung'!$G$27</definedName>
    <definedName name="EK_KlLekt">'Hauptformular Klassenbildung'!$N$27</definedName>
    <definedName name="EK_Lekt">'Hauptformular Klassenbildung'!$K$27</definedName>
    <definedName name="EK_PICTSLekt">'Hauptformular Klassenbildung'!$Q$27</definedName>
    <definedName name="EK_SOSLekt">'Hauptformular Klassenbildung'!$P$27</definedName>
    <definedName name="EK_ZALekt">'Hauptformular Klassenbildung'!$V$27</definedName>
    <definedName name="EK_ZLektMR">'Hauptformular Klassenbildung'!$L$27</definedName>
    <definedName name="EK1_SuS">'Hauptformular Klassenbildung'!$D$27</definedName>
    <definedName name="EK2_SuS">'Hauptformular Klassenbildung'!$D$28</definedName>
    <definedName name="FSK_AA">'Hauptformular Klassenbildung'!$S$34</definedName>
    <definedName name="FSK_KL">'Hauptformular Klassenbildung'!$G$34</definedName>
    <definedName name="FSK_KlLekt">'Hauptformular Klassenbildung'!$N$34</definedName>
    <definedName name="FSK_Lekt">'Hauptformular Klassenbildung'!$K$34</definedName>
    <definedName name="FSK_PICTSLekt">'Hauptformular Klassenbildung'!$Q$34</definedName>
    <definedName name="FSK_SOSLekt">'Hauptformular Klassenbildung'!$P$34</definedName>
    <definedName name="FSK_SuS">'Hauptformular Klassenbildung'!$D$34</definedName>
    <definedName name="FSK_ZALekt">'Hauptformular Klassenbildung'!$V$34</definedName>
    <definedName name="FSK_ZLektMI">'Hauptformular Klassenbildung'!$M$34</definedName>
    <definedName name="FSK_ZLektMR">'Hauptformular Klassenbildung'!$L$34</definedName>
    <definedName name="Gemeinde">'Hauptformular Klassenbildung'!$C$3</definedName>
    <definedName name="KG_AA">'Hauptformular Klassenbildung'!$S$10</definedName>
    <definedName name="KG_KL">'Hauptformular Klassenbildung'!$G$10</definedName>
    <definedName name="KG_KlLekt">'Hauptformular Klassenbildung'!$N$10</definedName>
    <definedName name="KG_Lekt">'Hauptformular Klassenbildung'!$K$10</definedName>
    <definedName name="KG_PICTSLekt">'Hauptformular Klassenbildung'!$Q$10</definedName>
    <definedName name="KG_SOSLekt">'Hauptformular Klassenbildung'!$P$10</definedName>
    <definedName name="KG_ZALekt">'Hauptformular Klassenbildung'!$V$10</definedName>
    <definedName name="KG1_SuS">'Hauptformular Klassenbildung'!$C$10</definedName>
    <definedName name="KG2_SuS">'Hauptformular Klassenbildung'!$C$11</definedName>
    <definedName name="KK_AA">'Hauptformular Klassenbildung'!$S$29</definedName>
    <definedName name="KK_KL">'Hauptformular Klassenbildung'!$G$29</definedName>
    <definedName name="KK_KlLekt">'Hauptformular Klassenbildung'!$N$29</definedName>
    <definedName name="KK_Lekt">'Hauptformular Klassenbildung'!$K$29</definedName>
    <definedName name="KK_PICTSLekt">'Hauptformular Klassenbildung'!$Q$29</definedName>
    <definedName name="KK_SOSLekt">'Hauptformular Klassenbildung'!$P$29</definedName>
    <definedName name="KK_ZALekt">'Hauptformular Klassenbildung'!$V$29</definedName>
    <definedName name="KK_ZLektMR">'Hauptformular Klassenbildung'!$L$29</definedName>
    <definedName name="KK2_SuS">'Hauptformular Klassenbildung'!$D$29</definedName>
    <definedName name="KK3_SuS">'Hauptformular Klassenbildung'!$D$30</definedName>
    <definedName name="KK4_SuS">'Hauptformular Klassenbildung'!$D$31</definedName>
    <definedName name="KK5_SuS">'Hauptformular Klassenbildung'!$D$32</definedName>
    <definedName name="KK6_SuS">'Hauptformular Klassenbildung'!$D$33</definedName>
    <definedName name="PS1_AA">'Hauptformular Klassenbildung'!$S$17</definedName>
    <definedName name="PS1_KL_ES">'Hauptformular Klassenbildung'!$G$17</definedName>
    <definedName name="PS1_KL_MS">'Hauptformular Klassenbildung'!$H$17</definedName>
    <definedName name="PS1_KlLekt">'Hauptformular Klassenbildung'!$N$17</definedName>
    <definedName name="PS1_Lekt">'Hauptformular Klassenbildung'!$K$17</definedName>
    <definedName name="PS1_MJKEnt">'Hauptformular Klassenbildung'!$O$17</definedName>
    <definedName name="PS1_PICTSLekt">'Hauptformular Klassenbildung'!$Q$17</definedName>
    <definedName name="PS1_SOSLekt">'Hauptformular Klassenbildung'!$P$17</definedName>
    <definedName name="PS1_SuS">'Hauptformular Klassenbildung'!$C$17</definedName>
    <definedName name="PS1_ZALekt">'Hauptformular Klassenbildung'!$V$17</definedName>
    <definedName name="PS1_ZLektMR">'Hauptformular Klassenbildung'!$L$17</definedName>
    <definedName name="PS2_AA">'Hauptformular Klassenbildung'!$S$18</definedName>
    <definedName name="PS2_KL_ES">'Hauptformular Klassenbildung'!$G$18</definedName>
    <definedName name="PS2_KL_MS">'Hauptformular Klassenbildung'!$H$18</definedName>
    <definedName name="PS2_KlLekt">'Hauptformular Klassenbildung'!$N$18</definedName>
    <definedName name="PS2_Lekt">'Hauptformular Klassenbildung'!$K$18</definedName>
    <definedName name="PS2_MJKEnt">'Hauptformular Klassenbildung'!$O$18</definedName>
    <definedName name="PS2_PICTSLekt">'Hauptformular Klassenbildung'!$Q$18</definedName>
    <definedName name="PS2_SOSLekt">'Hauptformular Klassenbildung'!$P$18</definedName>
    <definedName name="PS2_SuS">'Hauptformular Klassenbildung'!$C$18</definedName>
    <definedName name="PS2_ZALekt">'Hauptformular Klassenbildung'!$V$18</definedName>
    <definedName name="PS2_ZLektMR">'Hauptformular Klassenbildung'!$L$18</definedName>
    <definedName name="PS3_AA">'Hauptformular Klassenbildung'!$S$19</definedName>
    <definedName name="PS3_KL_ES">'Hauptformular Klassenbildung'!$G$19</definedName>
    <definedName name="PS3_KL_MS">'Hauptformular Klassenbildung'!$H$19</definedName>
    <definedName name="PS3_KlLekt">'Hauptformular Klassenbildung'!$N$19</definedName>
    <definedName name="PS3_Lekt">'Hauptformular Klassenbildung'!$K$19</definedName>
    <definedName name="PS3_MJKEnt">'Hauptformular Klassenbildung'!$O$19</definedName>
    <definedName name="PS3_PICTSLekt">'Hauptformular Klassenbildung'!$Q$19</definedName>
    <definedName name="PS3_SOSLekt">'Hauptformular Klassenbildung'!$P$19</definedName>
    <definedName name="PS3_SuS">'Hauptformular Klassenbildung'!$C$19</definedName>
    <definedName name="PS3_ZALekt">'Hauptformular Klassenbildung'!$V$19</definedName>
    <definedName name="PS3_ZLektMR">'Hauptformular Klassenbildung'!$L$19</definedName>
    <definedName name="PS4_AA">'Hauptformular Klassenbildung'!$S$20</definedName>
    <definedName name="PS4_KL_ES">'Hauptformular Klassenbildung'!$G$20</definedName>
    <definedName name="PS4_KL_MS">'Hauptformular Klassenbildung'!$H$20</definedName>
    <definedName name="PS4_KlLekt">'Hauptformular Klassenbildung'!$N$20</definedName>
    <definedName name="PS4_Lekt">'Hauptformular Klassenbildung'!$K$20</definedName>
    <definedName name="PS4_MJKEnt">'Hauptformular Klassenbildung'!$O$20</definedName>
    <definedName name="PS4_PICTSLekt">'Hauptformular Klassenbildung'!$Q$20</definedName>
    <definedName name="PS4_SOSLekt">'Hauptformular Klassenbildung'!$P$20</definedName>
    <definedName name="PS4_SuS">'Hauptformular Klassenbildung'!$C$20</definedName>
    <definedName name="PS4_ZALekt">'Hauptformular Klassenbildung'!$V$20</definedName>
    <definedName name="PS4_ZLektMR">'Hauptformular Klassenbildung'!$L$20</definedName>
    <definedName name="PS5_AA">'Hauptformular Klassenbildung'!$S$21</definedName>
    <definedName name="PS5_KL_ES">'Hauptformular Klassenbildung'!$G$21</definedName>
    <definedName name="PS5_KL_MS">'Hauptformular Klassenbildung'!$H$21</definedName>
    <definedName name="PS5_KlLekt">'Hauptformular Klassenbildung'!$N$21</definedName>
    <definedName name="PS5_Lekt">'Hauptformular Klassenbildung'!$K$21</definedName>
    <definedName name="PS5_MJKEnt">'Hauptformular Klassenbildung'!$O$21</definedName>
    <definedName name="PS5_PICTSLekt">'Hauptformular Klassenbildung'!$Q$21</definedName>
    <definedName name="PS5_SOSLekt">'Hauptformular Klassenbildung'!$P$21</definedName>
    <definedName name="PS5_SuS">'Hauptformular Klassenbildung'!$C$21</definedName>
    <definedName name="PS5_ZALekt">'Hauptformular Klassenbildung'!$V$21</definedName>
    <definedName name="PS5_ZLektMR">'Hauptformular Klassenbildung'!$L$21</definedName>
    <definedName name="PS6_AA">'Hauptformular Klassenbildung'!$S$22</definedName>
    <definedName name="PS6_KL_ES">'Hauptformular Klassenbildung'!$G$22</definedName>
    <definedName name="PS6_KL_MS">'Hauptformular Klassenbildung'!$H$22</definedName>
    <definedName name="PS6_KlLekt">'Hauptformular Klassenbildung'!$N$22</definedName>
    <definedName name="PS6_Lekt">'Hauptformular Klassenbildung'!$K$22</definedName>
    <definedName name="PS6_MJKEnt">'Hauptformular Klassenbildung'!$O$22</definedName>
    <definedName name="PS6_PICTSLekt">'Hauptformular Klassenbildung'!$Q$22</definedName>
    <definedName name="PS6_SOSLekt">'Hauptformular Klassenbildung'!$P$22</definedName>
    <definedName name="PS6_SuS">'Hauptformular Klassenbildung'!$C$22</definedName>
    <definedName name="PS6_ZALekt">'Hauptformular Klassenbildung'!$V$22</definedName>
    <definedName name="PS6_ZLektMI">'Hauptformular Klassenbildung'!$M$22</definedName>
    <definedName name="PS6_ZLektMR">'Hauptformular Klassenbildung'!$L$22</definedName>
    <definedName name="Rekt_vom">'Hauptformular Klassenbildung'!$K$3</definedName>
  </definedNames>
  <calcPr calcId="191029"/>
  <customWorkbookViews>
    <customWorkbookView name="Seitenansicht" guid="{5CE09731-212B-49E4-B87F-E2BABC4A1D4A}" maximized="1" xWindow="-8" yWindow="-8" windowWidth="1632" windowHeight="956" activeSheetId="1"/>
    <customWorkbookView name="Schule Buus - Persönliche Ansicht" guid="{5056F6FE-1C5B-C542-AAF7-88CFE8E34423}" mergeInterval="0" personalView="1" yWindow="71" windowWidth="1398" windowHeight="69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7" i="13" l="1"/>
  <c r="O22" i="13"/>
  <c r="O21" i="13"/>
  <c r="O20" i="13"/>
  <c r="O19" i="13"/>
  <c r="O18" i="13"/>
  <c r="D4" i="9"/>
  <c r="B3" i="11"/>
  <c r="N25" i="17" l="1"/>
  <c r="N24" i="17"/>
  <c r="N23" i="17"/>
  <c r="N22" i="17"/>
  <c r="N21" i="17"/>
  <c r="N20" i="17"/>
  <c r="N19" i="17"/>
  <c r="N18" i="17"/>
  <c r="N17" i="17"/>
  <c r="N16" i="17"/>
  <c r="N15" i="17"/>
  <c r="N14" i="17"/>
  <c r="N13" i="17"/>
  <c r="N12" i="17"/>
  <c r="N29" i="17"/>
  <c r="N28" i="17"/>
  <c r="N27" i="17"/>
  <c r="N26" i="17"/>
  <c r="S34" i="13"/>
  <c r="S29" i="13"/>
  <c r="S27" i="13"/>
  <c r="S18" i="13"/>
  <c r="S19" i="13"/>
  <c r="S20" i="13"/>
  <c r="S21" i="13"/>
  <c r="S22" i="13"/>
  <c r="S17" i="13"/>
  <c r="S10" i="13"/>
  <c r="Q34" i="13"/>
  <c r="P34" i="13"/>
  <c r="N34" i="13"/>
  <c r="Q29" i="13"/>
  <c r="P29" i="13"/>
  <c r="N29" i="13"/>
  <c r="Q27" i="13"/>
  <c r="P27" i="13"/>
  <c r="N27" i="13"/>
  <c r="P18" i="13"/>
  <c r="Q18" i="13"/>
  <c r="P19" i="13"/>
  <c r="Q19" i="13"/>
  <c r="P20" i="13"/>
  <c r="Q20" i="13"/>
  <c r="P21" i="13"/>
  <c r="Q21" i="13"/>
  <c r="P22" i="13"/>
  <c r="Q22" i="13"/>
  <c r="Q17" i="13"/>
  <c r="P17" i="13"/>
  <c r="N18" i="13"/>
  <c r="N19" i="13"/>
  <c r="N20" i="13"/>
  <c r="N21" i="13"/>
  <c r="N22" i="13"/>
  <c r="N17" i="13"/>
  <c r="Q10" i="13"/>
  <c r="P10" i="13"/>
  <c r="N10" i="13"/>
  <c r="N29" i="11"/>
  <c r="N28" i="11"/>
  <c r="N27" i="11"/>
  <c r="N26" i="11"/>
  <c r="N25" i="11"/>
  <c r="N23" i="11"/>
  <c r="N24" i="11"/>
  <c r="N22" i="11"/>
  <c r="N21" i="11"/>
  <c r="N20" i="11"/>
  <c r="N19" i="11"/>
  <c r="N18" i="11"/>
  <c r="N17" i="11"/>
  <c r="N16" i="11"/>
  <c r="N15" i="11"/>
  <c r="N14" i="11"/>
  <c r="N13" i="11"/>
  <c r="N12" i="11"/>
  <c r="R34" i="13" l="1"/>
  <c r="S35" i="13"/>
  <c r="V35" i="15" l="1"/>
  <c r="S35" i="15"/>
  <c r="Q35" i="15"/>
  <c r="P35" i="15"/>
  <c r="O35" i="15"/>
  <c r="N35" i="15"/>
  <c r="M35" i="15"/>
  <c r="L35" i="15"/>
  <c r="K35" i="15"/>
  <c r="G35" i="15"/>
  <c r="D35" i="15"/>
  <c r="R34" i="15"/>
  <c r="T34" i="15" s="1"/>
  <c r="R33" i="15"/>
  <c r="R29" i="15"/>
  <c r="R27" i="15"/>
  <c r="T27" i="15" s="1"/>
  <c r="V23" i="15"/>
  <c r="S23" i="15"/>
  <c r="Q23" i="15"/>
  <c r="P23" i="15"/>
  <c r="O23" i="15"/>
  <c r="N23" i="15"/>
  <c r="M23" i="15"/>
  <c r="L23" i="15"/>
  <c r="K23" i="15"/>
  <c r="H23" i="15"/>
  <c r="G23" i="15"/>
  <c r="D23" i="15"/>
  <c r="C23" i="15"/>
  <c r="R22" i="15"/>
  <c r="T22" i="15" s="1"/>
  <c r="R21" i="15"/>
  <c r="T21" i="15" s="1"/>
  <c r="R20" i="15"/>
  <c r="R19" i="15"/>
  <c r="T19" i="15" s="1"/>
  <c r="R18" i="15"/>
  <c r="T18" i="15" s="1"/>
  <c r="R17" i="15"/>
  <c r="T17" i="15" s="1"/>
  <c r="G12" i="15"/>
  <c r="C12" i="15"/>
  <c r="R10" i="15"/>
  <c r="T10" i="15" s="1"/>
  <c r="V35" i="14"/>
  <c r="S35" i="14"/>
  <c r="Q35" i="14"/>
  <c r="P35" i="14"/>
  <c r="O35" i="14"/>
  <c r="N35" i="14"/>
  <c r="M35" i="14"/>
  <c r="L35" i="14"/>
  <c r="K35" i="14"/>
  <c r="G35" i="14"/>
  <c r="D35" i="14"/>
  <c r="R34" i="14"/>
  <c r="T34" i="14" s="1"/>
  <c r="R33" i="14"/>
  <c r="R29" i="14"/>
  <c r="T29" i="14" s="1"/>
  <c r="R27" i="14"/>
  <c r="V23" i="14"/>
  <c r="V39" i="14" s="1"/>
  <c r="S23" i="14"/>
  <c r="S39" i="14" s="1"/>
  <c r="Q23" i="14"/>
  <c r="Q39" i="14" s="1"/>
  <c r="P23" i="14"/>
  <c r="O23" i="14"/>
  <c r="N23" i="14"/>
  <c r="M23" i="14"/>
  <c r="L23" i="14"/>
  <c r="K23" i="14"/>
  <c r="H23" i="14"/>
  <c r="G23" i="14"/>
  <c r="D23" i="14"/>
  <c r="C23" i="14"/>
  <c r="R22" i="14"/>
  <c r="T22" i="14" s="1"/>
  <c r="R21" i="14"/>
  <c r="T21" i="14" s="1"/>
  <c r="R20" i="14"/>
  <c r="T20" i="14" s="1"/>
  <c r="R19" i="14"/>
  <c r="T19" i="14" s="1"/>
  <c r="R18" i="14"/>
  <c r="T18" i="14" s="1"/>
  <c r="R17" i="14"/>
  <c r="T17" i="14" s="1"/>
  <c r="G12" i="14"/>
  <c r="C12" i="14"/>
  <c r="R10" i="14"/>
  <c r="T10" i="14" s="1"/>
  <c r="M39" i="14" l="1"/>
  <c r="P39" i="14"/>
  <c r="O39" i="15"/>
  <c r="R35" i="14"/>
  <c r="P39" i="15"/>
  <c r="L39" i="15"/>
  <c r="S39" i="15"/>
  <c r="N39" i="15"/>
  <c r="V39" i="15"/>
  <c r="R35" i="15"/>
  <c r="Q39" i="15"/>
  <c r="M39" i="15"/>
  <c r="Q43" i="15" s="1"/>
  <c r="R23" i="15"/>
  <c r="C39" i="15"/>
  <c r="G39" i="15"/>
  <c r="O39" i="14"/>
  <c r="N39" i="14"/>
  <c r="L39" i="14"/>
  <c r="T23" i="14"/>
  <c r="R23" i="14"/>
  <c r="R39" i="14" s="1"/>
  <c r="C39" i="14"/>
  <c r="G39" i="14"/>
  <c r="T29" i="15"/>
  <c r="T35" i="15" s="1"/>
  <c r="T20" i="15"/>
  <c r="T23" i="15" s="1"/>
  <c r="T27" i="14"/>
  <c r="T35" i="14" s="1"/>
  <c r="R39" i="15" l="1"/>
  <c r="T39" i="15"/>
  <c r="Q42" i="15"/>
  <c r="Q43" i="14"/>
  <c r="Q42" i="14"/>
  <c r="T39" i="14"/>
  <c r="M35" i="13" l="1"/>
  <c r="G35" i="13" l="1"/>
  <c r="V35" i="13"/>
  <c r="Q35" i="13"/>
  <c r="P35" i="13"/>
  <c r="O35" i="13"/>
  <c r="N35" i="13"/>
  <c r="L35" i="13"/>
  <c r="K35" i="13"/>
  <c r="D35" i="13"/>
  <c r="T34" i="13"/>
  <c r="R33" i="13"/>
  <c r="R29" i="13"/>
  <c r="R27" i="13"/>
  <c r="T27" i="13" s="1"/>
  <c r="V23" i="13"/>
  <c r="V39" i="13" s="1"/>
  <c r="Q23" i="13"/>
  <c r="P23" i="13"/>
  <c r="O23" i="13"/>
  <c r="N23" i="13"/>
  <c r="M23" i="13"/>
  <c r="L23" i="13"/>
  <c r="K23" i="13"/>
  <c r="H23" i="13"/>
  <c r="G23" i="13"/>
  <c r="D23" i="13"/>
  <c r="C23" i="13"/>
  <c r="R22" i="13"/>
  <c r="T22" i="13" s="1"/>
  <c r="R21" i="13"/>
  <c r="T21" i="13" s="1"/>
  <c r="R20" i="13"/>
  <c r="T20" i="13" s="1"/>
  <c r="R19" i="13"/>
  <c r="T19" i="13" s="1"/>
  <c r="R18" i="13"/>
  <c r="T18" i="13" s="1"/>
  <c r="S23" i="13"/>
  <c r="R17" i="13"/>
  <c r="T17" i="13" s="1"/>
  <c r="G12" i="13"/>
  <c r="C12" i="13"/>
  <c r="R10" i="13"/>
  <c r="T10" i="13" s="1"/>
  <c r="P39" i="13" l="1"/>
  <c r="S39" i="13"/>
  <c r="T29" i="13"/>
  <c r="T35" i="13" s="1"/>
  <c r="O39" i="13"/>
  <c r="Q39" i="13"/>
  <c r="N39" i="13"/>
  <c r="M39" i="13"/>
  <c r="L39" i="13"/>
  <c r="T23" i="13"/>
  <c r="G39" i="13"/>
  <c r="C39" i="13"/>
  <c r="R23" i="13"/>
  <c r="R35" i="13"/>
  <c r="T39" i="13" l="1"/>
  <c r="Q43" i="13"/>
  <c r="Q42" i="13"/>
  <c r="R39" i="13"/>
</calcChain>
</file>

<file path=xl/sharedStrings.xml><?xml version="1.0" encoding="utf-8"?>
<sst xmlns="http://schemas.openxmlformats.org/spreadsheetml/2006/main" count="462" uniqueCount="123">
  <si>
    <t>Gemeinde:</t>
  </si>
  <si>
    <t>Rektifikat vom:</t>
  </si>
  <si>
    <t>Schülerzahlen</t>
  </si>
  <si>
    <t>Kindergarten</t>
  </si>
  <si>
    <t>Anzahl Klassen</t>
  </si>
  <si>
    <t>Total Lektionen</t>
  </si>
  <si>
    <t>Total</t>
  </si>
  <si>
    <t>21/24</t>
  </si>
  <si>
    <t>Primarschule</t>
  </si>
  <si>
    <t>Anzahl Schülerinnen und Schüler</t>
  </si>
  <si>
    <t>einstufig</t>
  </si>
  <si>
    <t>mehrstufig</t>
  </si>
  <si>
    <t>22/24</t>
  </si>
  <si>
    <t>2. Kl.</t>
  </si>
  <si>
    <t>3. Kl.</t>
  </si>
  <si>
    <t>4. Kl.</t>
  </si>
  <si>
    <t>5. Kl.</t>
  </si>
  <si>
    <t>6. Kl.</t>
  </si>
  <si>
    <t>EK</t>
  </si>
  <si>
    <t>1.:</t>
  </si>
  <si>
    <t>10/13</t>
  </si>
  <si>
    <t>KK</t>
  </si>
  <si>
    <t>2.:</t>
  </si>
  <si>
    <t>3.:</t>
  </si>
  <si>
    <t>4.:</t>
  </si>
  <si>
    <t>5.:</t>
  </si>
  <si>
    <t>6.:</t>
  </si>
  <si>
    <t>Lektionen</t>
  </si>
  <si>
    <t>FSK</t>
  </si>
  <si>
    <t>Gesamttotal</t>
  </si>
  <si>
    <t>33  (26)</t>
  </si>
  <si>
    <t>33-36  (26-30)</t>
  </si>
  <si>
    <t>Klassenstufe</t>
  </si>
  <si>
    <t>KG: Name Kindergarten
PS: Schulhaus</t>
  </si>
  <si>
    <t>Anzahl Kinder
(effektiv)</t>
  </si>
  <si>
    <t>Total massgebender
Kinder</t>
  </si>
  <si>
    <t>Erstellt durch die Schulleitung</t>
  </si>
  <si>
    <t>Datum und Unterschrift</t>
  </si>
  <si>
    <t>Klasse(n)</t>
  </si>
  <si>
    <t>Der Antrag…</t>
  </si>
  <si>
    <t>ist erstellt durch die 
Schulleitung
Datum und Unterschrift</t>
  </si>
  <si>
    <t>erhält die Kostengut-
sprache vom Gemeinderat
Datum und Unterschrift</t>
  </si>
  <si>
    <t>wird genehmigt vom
Schulrat
Datum und Unterschrift</t>
  </si>
  <si>
    <t>wird bewilligt vom AVS
Datum und Unterschrift</t>
  </si>
  <si>
    <t>Klassen</t>
  </si>
  <si>
    <t>doppelt zählende fremdsprachige SuS</t>
  </si>
  <si>
    <t>bei Änderungen unterjährig angeben</t>
  </si>
  <si>
    <t>28 (25.5)</t>
  </si>
  <si>
    <t>1. KG</t>
  </si>
  <si>
    <t>2. KG</t>
  </si>
  <si>
    <t>1.-6.:</t>
  </si>
  <si>
    <t>Richtzahl/ Höchstzahl</t>
  </si>
  <si>
    <t>Beantragte Lektionen (inkl. Mehrlektionen)</t>
  </si>
  <si>
    <t>Einführungsklassen, Kleinklassen und Fremdsprachenklassen</t>
  </si>
  <si>
    <t>36 (30)</t>
  </si>
  <si>
    <t>36 (29)</t>
  </si>
  <si>
    <t>33 (26)</t>
  </si>
  <si>
    <t>1. Kl.</t>
  </si>
  <si>
    <t>Lektionen Kostenträger Gemeinde</t>
  </si>
  <si>
    <t>34 (30)</t>
  </si>
  <si>
    <t>Details zur Klassenbildung und zum Ausnahmeantrag Primarstufe</t>
  </si>
  <si>
    <t xml:space="preserve">Datum/ Unterschrift: </t>
  </si>
  <si>
    <t>genehmigt durch den Schulrat (Name)</t>
  </si>
  <si>
    <t xml:space="preserve">Datum/Unterschrift: </t>
  </si>
  <si>
    <t>eingesehen AVS
Abteilung Sonderpädagogik:</t>
  </si>
  <si>
    <t>Platz für Bemerkungen*:</t>
  </si>
  <si>
    <t>eingesehen AVS Abteilung Betrieb:</t>
  </si>
  <si>
    <t>Kostenträger Kanton</t>
  </si>
  <si>
    <t>Primarschle</t>
  </si>
  <si>
    <t>EK, KK, FSK</t>
  </si>
  <si>
    <t>Total
SOS Lektionen</t>
  </si>
  <si>
    <t>Total 
Pictslektionen</t>
  </si>
  <si>
    <t>Lektionendeputat 
(§§ 32 und 32a Vo KG/PS )</t>
  </si>
  <si>
    <t>Lektionendeputat 
(§§ 30 und 31 Vo KG /PS)</t>
  </si>
  <si>
    <t>Total
Klassenleit-lektionen</t>
  </si>
  <si>
    <t xml:space="preserve">Total
Zusatzlektionen
Mehrstufigkeit
</t>
  </si>
  <si>
    <t xml:space="preserve">Total
beantragte Lektionen </t>
  </si>
  <si>
    <t>erstellt durch die Schulleitung 
(Name):</t>
  </si>
  <si>
    <t>Zusatzlektionen
Mehrstufigkeit/Reli
(§ 32a  Abs.3 und 4 Vo KG/PS)</t>
  </si>
  <si>
    <t>Zusatzlektion
Medien u. Informatik
(§ 32a Buchst.d (2) Vo KG/PS)</t>
  </si>
  <si>
    <t>Total
Zusatzlektionen
Medien und Informatik</t>
  </si>
  <si>
    <t>Platzhalter 
für Kinder aus  EK oder IK</t>
  </si>
  <si>
    <t>* Begründungen z.B. Gründung Mehrjahrgangsklassen</t>
  </si>
  <si>
    <t>Mehrlektionen (Ausnahme-
antrag)</t>
  </si>
  <si>
    <t>Farbenlegende:</t>
  </si>
  <si>
    <t>Zusammenarbeits-lektionen (IK)/(EI)/(DI)</t>
  </si>
  <si>
    <t>Zusammen-arbeitslektionen 
IK, EI  und DI 
(§ 34b Abs.4 Vo SoPä)</t>
  </si>
  <si>
    <t>Zusammen-arbeitslektionen 
IK, EI und DI 
(§ 34b Abs.4 Vo SoPä)</t>
  </si>
  <si>
    <t>Pictslektionen
(1/4 L pro Kl) 
(§ 54b Abs.3 
Vo KG/PS)</t>
  </si>
  <si>
    <t>SOS Lektionen
(1/8 L pro Kl.)
(§ 32b Abs. 1 
Vo KG/PS)</t>
  </si>
  <si>
    <t>SOS Lektionen
(1/8 L pro Kl.) 
(§ 32b Abs. 1 
Vo KG/PS)</t>
  </si>
  <si>
    <t>Kurze Begründung; ausführliche Begründung und Kostengutsprache 
als Antrag in Briefform:</t>
  </si>
  <si>
    <t>Zusatz- und Mehrlektionen: Kostenträger Gemeinde</t>
  </si>
  <si>
    <t>Total
Mehrjahrgangs-klassenentlastung</t>
  </si>
  <si>
    <t>Klassenleitlektion
(1L pro Kl.) 
(§7 Abs.2  
Vo AZ LP)</t>
  </si>
  <si>
    <t>Lektionen nach kant. Vorgabe: Kostenträger Gemeinde</t>
  </si>
  <si>
    <t>Zusammenarbeitslektionen Sonderpädagogik: Kostenträger Kanton</t>
  </si>
  <si>
    <t>Zusätzlich beantragte Lektionen</t>
  </si>
  <si>
    <t>Mehrjahrgangs-klassenentlastung
(§7 Abs.2 
Vo AZ LP)</t>
  </si>
  <si>
    <t>Kleine Gemeinde</t>
  </si>
  <si>
    <t>grosse Gemeinde</t>
  </si>
  <si>
    <t>KG</t>
  </si>
  <si>
    <t>Baum 1</t>
  </si>
  <si>
    <t>Baum 2</t>
  </si>
  <si>
    <t>Ahorn 1</t>
  </si>
  <si>
    <t>am Bach 3</t>
  </si>
  <si>
    <t>im Winkel 1</t>
  </si>
  <si>
    <t>im Winkel 2</t>
  </si>
  <si>
    <t>am Bach 2</t>
  </si>
  <si>
    <t>am Bach 1</t>
  </si>
  <si>
    <t>Ahorn 2</t>
  </si>
  <si>
    <t>am Bach 1a</t>
  </si>
  <si>
    <t>am Bach 1b</t>
  </si>
  <si>
    <t>Langmatt 1c</t>
  </si>
  <si>
    <t>Langmatt 1d</t>
  </si>
  <si>
    <t>Langmatt 1e</t>
  </si>
  <si>
    <t>Zusatz- und Mehrlektionen: Kostenträger Gemeinde mit Kostengutsprache</t>
  </si>
  <si>
    <t>Kostenträger Gemeinde gebunden</t>
  </si>
  <si>
    <t>Das Formular ist zwingend auszufüllen, wenn Platzhalterkinder EK oder IK, doppelzählende Schülerinnen und Schüler oder weitere Faktoren die Klassenbildung beeinflussen.</t>
  </si>
  <si>
    <t>Ja, die oben genannten Faktoren haben Auswirkungen auf die Klassenbildung. → Formular ausfüllen und mit Unterschrift bestätigen</t>
  </si>
  <si>
    <t>Nein, die genannten Faktoren haben keine Auswirkungen auf die Kassenbildung. → Formular leer lassen und mit Unterschrift bestätigen</t>
  </si>
  <si>
    <t>Klassenbildung Primarstufe 2026/2027</t>
  </si>
  <si>
    <r>
      <t>Ausnahmeantrag zur Klassenbildung Prima</t>
    </r>
    <r>
      <rPr>
        <b/>
        <sz val="14"/>
        <rFont val="Arial"/>
        <family val="2"/>
      </rPr>
      <t>rstufe 2026/2027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</si>
</sst>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 * #,##0.00_ ;_ * \-#,##0.00_ ;_ * &quot;-&quot;??_ ;_ @_ "/>
  </numFmts>
  <fonts count="31" x14ac:knownFonts="1"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name val="Arial"/>
      <family val="2"/>
      <scheme val="minor"/>
    </font>
    <font>
      <b/>
      <sz val="14"/>
      <name val="Arial"/>
      <family val="2"/>
      <scheme val="major"/>
    </font>
    <font>
      <i/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  <scheme val="minor"/>
    </font>
    <font>
      <sz val="10"/>
      <name val="Helvetica"/>
      <family val="2"/>
    </font>
    <font>
      <sz val="10"/>
      <name val="Helvetica"/>
      <family val="2"/>
    </font>
    <font>
      <sz val="12"/>
      <color rgb="FFFF0000"/>
      <name val="Arial"/>
      <family val="2"/>
    </font>
    <font>
      <u/>
      <sz val="10"/>
      <color theme="11"/>
      <name val="Arial"/>
      <family val="2"/>
      <scheme val="minor"/>
    </font>
    <font>
      <b/>
      <sz val="1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  <scheme val="minor"/>
    </font>
    <font>
      <b/>
      <sz val="14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BFE2E5"/>
        <bgColor indexed="64"/>
      </patternFill>
    </fill>
    <fill>
      <patternFill patternType="solid">
        <fgColor rgb="FFA8D0A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2">
    <xf numFmtId="0" fontId="0" fillId="0" borderId="0">
      <alignment vertical="top"/>
    </xf>
    <xf numFmtId="0" fontId="7" fillId="0" borderId="1" applyNumberFormat="0" applyFill="0" applyAlignment="0" applyProtection="0"/>
    <xf numFmtId="0" fontId="8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6" fillId="0" borderId="0" applyNumberFormat="0" applyFill="0" applyAlignment="0" applyProtection="0"/>
    <xf numFmtId="0" fontId="9" fillId="0" borderId="0" applyNumberFormat="0" applyFill="0" applyBorder="0" applyAlignment="0" applyProtection="0"/>
    <xf numFmtId="0" fontId="5" fillId="0" borderId="0"/>
    <xf numFmtId="0" fontId="16" fillId="0" borderId="0"/>
    <xf numFmtId="0" fontId="20" fillId="0" borderId="0"/>
    <xf numFmtId="43" fontId="16" fillId="0" borderId="0" applyFont="0" applyFill="0" applyBorder="0" applyAlignment="0" applyProtection="0"/>
    <xf numFmtId="0" fontId="16" fillId="0" borderId="0"/>
    <xf numFmtId="0" fontId="11" fillId="0" borderId="0"/>
    <xf numFmtId="0" fontId="21" fillId="0" borderId="0"/>
    <xf numFmtId="0" fontId="23" fillId="0" borderId="0" applyNumberFormat="0" applyFill="0" applyBorder="0" applyAlignment="0" applyProtection="0">
      <alignment vertical="top"/>
    </xf>
    <xf numFmtId="0" fontId="23" fillId="0" borderId="0" applyNumberFormat="0" applyFill="0" applyBorder="0" applyAlignment="0" applyProtection="0">
      <alignment vertical="top"/>
    </xf>
    <xf numFmtId="0" fontId="23" fillId="0" borderId="0" applyNumberFormat="0" applyFill="0" applyBorder="0" applyAlignment="0" applyProtection="0">
      <alignment vertical="top"/>
    </xf>
    <xf numFmtId="0" fontId="23" fillId="0" borderId="0" applyNumberFormat="0" applyFill="0" applyBorder="0" applyAlignment="0" applyProtection="0">
      <alignment vertical="top"/>
    </xf>
    <xf numFmtId="43" fontId="29" fillId="0" borderId="0" applyFont="0" applyFill="0" applyBorder="0" applyAlignment="0" applyProtection="0"/>
    <xf numFmtId="0" fontId="3" fillId="0" borderId="0"/>
    <xf numFmtId="43" fontId="16" fillId="0" borderId="0" applyFont="0" applyFill="0" applyBorder="0" applyAlignment="0" applyProtection="0"/>
    <xf numFmtId="0" fontId="20" fillId="0" borderId="0"/>
    <xf numFmtId="43" fontId="29" fillId="0" borderId="0" applyFont="0" applyFill="0" applyBorder="0" applyAlignment="0" applyProtection="0"/>
  </cellStyleXfs>
  <cellXfs count="375">
    <xf numFmtId="0" fontId="0" fillId="0" borderId="0" xfId="0">
      <alignment vertical="top"/>
    </xf>
    <xf numFmtId="0" fontId="11" fillId="0" borderId="0" xfId="6" applyFont="1" applyProtection="1">
      <protection hidden="1"/>
    </xf>
    <xf numFmtId="0" fontId="12" fillId="7" borderId="12" xfId="0" applyFont="1" applyFill="1" applyBorder="1" applyAlignment="1" applyProtection="1">
      <alignment horizontal="center" vertical="center" wrapText="1"/>
      <protection hidden="1"/>
    </xf>
    <xf numFmtId="0" fontId="12" fillId="3" borderId="3" xfId="6" applyFont="1" applyFill="1" applyBorder="1" applyAlignment="1" applyProtection="1">
      <alignment horizontal="center"/>
      <protection hidden="1"/>
    </xf>
    <xf numFmtId="0" fontId="12" fillId="7" borderId="17" xfId="0" applyFont="1" applyFill="1" applyBorder="1" applyAlignment="1" applyProtection="1">
      <alignment horizontal="center" vertical="top"/>
      <protection hidden="1"/>
    </xf>
    <xf numFmtId="0" fontId="11" fillId="0" borderId="3" xfId="6" applyFont="1" applyBorder="1" applyAlignment="1" applyProtection="1">
      <alignment horizontal="center"/>
      <protection hidden="1"/>
    </xf>
    <xf numFmtId="0" fontId="11" fillId="6" borderId="3" xfId="0" applyFont="1" applyFill="1" applyBorder="1" applyAlignment="1" applyProtection="1">
      <alignment horizontal="center" vertical="top"/>
      <protection hidden="1"/>
    </xf>
    <xf numFmtId="0" fontId="11" fillId="0" borderId="7" xfId="6" applyFont="1" applyBorder="1" applyAlignment="1" applyProtection="1">
      <alignment horizontal="center"/>
      <protection hidden="1"/>
    </xf>
    <xf numFmtId="0" fontId="11" fillId="6" borderId="13" xfId="0" applyFont="1" applyFill="1" applyBorder="1" applyAlignment="1" applyProtection="1">
      <alignment horizontal="center" vertical="top"/>
      <protection hidden="1"/>
    </xf>
    <xf numFmtId="0" fontId="11" fillId="0" borderId="11" xfId="6" applyFont="1" applyBorder="1" applyAlignment="1" applyProtection="1">
      <alignment horizontal="center"/>
      <protection hidden="1"/>
    </xf>
    <xf numFmtId="0" fontId="11" fillId="3" borderId="3" xfId="6" applyFont="1" applyFill="1" applyBorder="1" applyAlignment="1" applyProtection="1">
      <alignment horizontal="center"/>
      <protection hidden="1"/>
    </xf>
    <xf numFmtId="0" fontId="26" fillId="3" borderId="3" xfId="6" applyFont="1" applyFill="1" applyBorder="1" applyAlignment="1" applyProtection="1">
      <alignment horizontal="center"/>
      <protection hidden="1"/>
    </xf>
    <xf numFmtId="0" fontId="26" fillId="3" borderId="11" xfId="6" applyFont="1" applyFill="1" applyBorder="1" applyAlignment="1" applyProtection="1">
      <alignment horizontal="center"/>
      <protection hidden="1"/>
    </xf>
    <xf numFmtId="0" fontId="26" fillId="0" borderId="0" xfId="6" applyFont="1" applyAlignment="1" applyProtection="1">
      <alignment horizontal="right"/>
      <protection hidden="1"/>
    </xf>
    <xf numFmtId="0" fontId="12" fillId="5" borderId="3" xfId="0" applyFont="1" applyFill="1" applyBorder="1" applyAlignment="1" applyProtection="1">
      <alignment horizontal="center" vertical="top"/>
      <protection hidden="1"/>
    </xf>
    <xf numFmtId="0" fontId="11" fillId="0" borderId="3" xfId="0" applyFont="1" applyBorder="1" applyAlignment="1" applyProtection="1">
      <alignment horizontal="center" vertical="top"/>
      <protection hidden="1"/>
    </xf>
    <xf numFmtId="0" fontId="12" fillId="3" borderId="3" xfId="18" applyFont="1" applyFill="1" applyBorder="1" applyAlignment="1" applyProtection="1">
      <alignment horizontal="center"/>
      <protection hidden="1"/>
    </xf>
    <xf numFmtId="0" fontId="12" fillId="3" borderId="14" xfId="18" applyFont="1" applyFill="1" applyBorder="1" applyAlignment="1" applyProtection="1">
      <alignment horizontal="center"/>
      <protection hidden="1"/>
    </xf>
    <xf numFmtId="0" fontId="12" fillId="3" borderId="30" xfId="18" applyFont="1" applyFill="1" applyBorder="1" applyAlignment="1" applyProtection="1">
      <alignment horizontal="center"/>
      <protection hidden="1"/>
    </xf>
    <xf numFmtId="0" fontId="12" fillId="3" borderId="29" xfId="18" applyFont="1" applyFill="1" applyBorder="1" applyAlignment="1" applyProtection="1">
      <alignment horizontal="center"/>
      <protection hidden="1"/>
    </xf>
    <xf numFmtId="0" fontId="12" fillId="3" borderId="17" xfId="0" applyFont="1" applyFill="1" applyBorder="1" applyAlignment="1" applyProtection="1">
      <alignment horizontal="center" vertical="top"/>
      <protection hidden="1"/>
    </xf>
    <xf numFmtId="0" fontId="12" fillId="5" borderId="3" xfId="0" applyFont="1" applyFill="1" applyBorder="1" applyAlignment="1" applyProtection="1">
      <alignment horizontal="center" vertical="center"/>
      <protection hidden="1"/>
    </xf>
    <xf numFmtId="0" fontId="12" fillId="3" borderId="17" xfId="6" applyFont="1" applyFill="1" applyBorder="1" applyAlignment="1" applyProtection="1">
      <alignment horizontal="center"/>
      <protection hidden="1"/>
    </xf>
    <xf numFmtId="0" fontId="12" fillId="9" borderId="3" xfId="0" applyFont="1" applyFill="1" applyBorder="1" applyAlignment="1" applyProtection="1">
      <alignment horizontal="center" vertical="center" wrapText="1"/>
      <protection hidden="1"/>
    </xf>
    <xf numFmtId="0" fontId="12" fillId="9" borderId="11" xfId="0" applyFont="1" applyFill="1" applyBorder="1" applyAlignment="1" applyProtection="1">
      <alignment horizontal="center" vertical="center" wrapText="1"/>
      <protection hidden="1"/>
    </xf>
    <xf numFmtId="0" fontId="12" fillId="3" borderId="17" xfId="18" applyFont="1" applyFill="1" applyBorder="1" applyAlignment="1" applyProtection="1">
      <alignment horizontal="center"/>
      <protection hidden="1"/>
    </xf>
    <xf numFmtId="0" fontId="12" fillId="3" borderId="3" xfId="0" applyFont="1" applyFill="1" applyBorder="1" applyAlignment="1" applyProtection="1">
      <alignment horizontal="center" vertical="top"/>
      <protection hidden="1"/>
    </xf>
    <xf numFmtId="0" fontId="12" fillId="3" borderId="31" xfId="18" applyFont="1" applyFill="1" applyBorder="1" applyAlignment="1" applyProtection="1">
      <alignment horizontal="center"/>
      <protection hidden="1"/>
    </xf>
    <xf numFmtId="0" fontId="12" fillId="9" borderId="0" xfId="0" applyFont="1" applyFill="1" applyAlignment="1" applyProtection="1">
      <alignment horizontal="center" vertical="center" wrapText="1"/>
      <protection hidden="1"/>
    </xf>
    <xf numFmtId="49" fontId="12" fillId="11" borderId="11" xfId="6" applyNumberFormat="1" applyFont="1" applyFill="1" applyBorder="1" applyAlignment="1" applyProtection="1">
      <alignment horizontal="center" vertical="center" wrapText="1"/>
      <protection hidden="1"/>
    </xf>
    <xf numFmtId="0" fontId="12" fillId="12" borderId="11" xfId="6" applyFont="1" applyFill="1" applyBorder="1" applyAlignment="1" applyProtection="1">
      <alignment horizontal="center" vertical="center" wrapText="1"/>
      <protection hidden="1"/>
    </xf>
    <xf numFmtId="0" fontId="12" fillId="12" borderId="3" xfId="0" applyFont="1" applyFill="1" applyBorder="1" applyAlignment="1" applyProtection="1">
      <alignment horizontal="center" vertical="center" wrapText="1"/>
      <protection hidden="1"/>
    </xf>
    <xf numFmtId="0" fontId="12" fillId="3" borderId="3" xfId="0" applyFont="1" applyFill="1" applyBorder="1" applyAlignment="1" applyProtection="1">
      <alignment horizontal="center" vertical="center"/>
      <protection hidden="1"/>
    </xf>
    <xf numFmtId="0" fontId="12" fillId="3" borderId="14" xfId="6" applyFont="1" applyFill="1" applyBorder="1" applyAlignment="1" applyProtection="1">
      <alignment horizontal="center"/>
      <protection hidden="1"/>
    </xf>
    <xf numFmtId="0" fontId="11" fillId="0" borderId="9" xfId="6" applyFont="1" applyBorder="1" applyAlignment="1" applyProtection="1">
      <alignment horizontal="center" vertical="center" wrapText="1"/>
      <protection hidden="1"/>
    </xf>
    <xf numFmtId="0" fontId="11" fillId="0" borderId="12" xfId="6" applyFont="1" applyBorder="1" applyAlignment="1" applyProtection="1">
      <alignment vertical="center"/>
      <protection hidden="1"/>
    </xf>
    <xf numFmtId="0" fontId="11" fillId="0" borderId="13" xfId="6" applyFont="1" applyBorder="1" applyAlignment="1" applyProtection="1">
      <alignment vertical="center"/>
      <protection hidden="1"/>
    </xf>
    <xf numFmtId="0" fontId="11" fillId="0" borderId="12" xfId="6" applyFont="1" applyBorder="1" applyAlignment="1" applyProtection="1">
      <alignment horizontal="center" vertical="center" wrapText="1"/>
      <protection hidden="1"/>
    </xf>
    <xf numFmtId="0" fontId="12" fillId="6" borderId="12" xfId="0" applyFont="1" applyFill="1" applyBorder="1" applyAlignment="1" applyProtection="1">
      <alignment horizontal="center" vertical="center" wrapText="1"/>
      <protection hidden="1"/>
    </xf>
    <xf numFmtId="0" fontId="11" fillId="4" borderId="0" xfId="0" applyFont="1" applyFill="1" applyBorder="1" applyAlignment="1" applyProtection="1">
      <alignment horizontal="center" vertical="top"/>
      <protection hidden="1"/>
    </xf>
    <xf numFmtId="0" fontId="12" fillId="3" borderId="16" xfId="6" applyFont="1" applyFill="1" applyBorder="1" applyAlignment="1" applyProtection="1">
      <protection hidden="1"/>
    </xf>
    <xf numFmtId="0" fontId="12" fillId="12" borderId="12" xfId="0" applyFont="1" applyFill="1" applyBorder="1" applyAlignment="1" applyProtection="1">
      <alignment horizontal="center" vertical="center" wrapText="1"/>
      <protection hidden="1"/>
    </xf>
    <xf numFmtId="0" fontId="11" fillId="0" borderId="4" xfId="6" applyFont="1" applyBorder="1" applyAlignment="1" applyProtection="1">
      <alignment horizontal="center"/>
      <protection hidden="1"/>
    </xf>
    <xf numFmtId="0" fontId="12" fillId="3" borderId="3" xfId="6" applyFont="1" applyFill="1" applyBorder="1" applyAlignment="1" applyProtection="1">
      <alignment horizontal="center" vertical="center"/>
      <protection hidden="1"/>
    </xf>
    <xf numFmtId="0" fontId="14" fillId="4" borderId="0" xfId="6" applyFont="1" applyFill="1" applyProtection="1">
      <protection hidden="1"/>
    </xf>
    <xf numFmtId="0" fontId="11" fillId="4" borderId="0" xfId="6" applyFont="1" applyFill="1" applyProtection="1">
      <protection hidden="1"/>
    </xf>
    <xf numFmtId="0" fontId="11" fillId="4" borderId="0" xfId="0" applyFont="1" applyFill="1" applyProtection="1">
      <alignment vertical="top"/>
      <protection hidden="1"/>
    </xf>
    <xf numFmtId="0" fontId="11" fillId="4" borderId="7" xfId="6" applyFont="1" applyFill="1" applyBorder="1" applyProtection="1">
      <protection hidden="1"/>
    </xf>
    <xf numFmtId="0" fontId="12" fillId="4" borderId="0" xfId="6" applyFont="1" applyFill="1" applyBorder="1" applyAlignment="1" applyProtection="1">
      <alignment horizontal="center"/>
      <protection hidden="1"/>
    </xf>
    <xf numFmtId="0" fontId="12" fillId="4" borderId="3" xfId="0" applyFont="1" applyFill="1" applyBorder="1" applyAlignment="1" applyProtection="1">
      <alignment horizontal="center" vertical="top"/>
      <protection hidden="1"/>
    </xf>
    <xf numFmtId="0" fontId="11" fillId="4" borderId="8" xfId="0" applyFont="1" applyFill="1" applyBorder="1" applyProtection="1">
      <alignment vertical="top"/>
      <protection hidden="1"/>
    </xf>
    <xf numFmtId="0" fontId="11" fillId="4" borderId="0" xfId="0" applyFont="1" applyFill="1" applyBorder="1" applyProtection="1">
      <alignment vertical="top"/>
      <protection hidden="1"/>
    </xf>
    <xf numFmtId="14" fontId="11" fillId="4" borderId="0" xfId="6" applyNumberFormat="1" applyFont="1" applyFill="1" applyBorder="1" applyAlignment="1" applyProtection="1">
      <alignment horizontal="center"/>
      <protection locked="0" hidden="1"/>
    </xf>
    <xf numFmtId="0" fontId="11" fillId="4" borderId="0" xfId="6" applyFont="1" applyFill="1" applyAlignment="1" applyProtection="1">
      <alignment horizontal="center"/>
      <protection hidden="1"/>
    </xf>
    <xf numFmtId="0" fontId="12" fillId="4" borderId="0" xfId="6" applyFont="1" applyFill="1" applyAlignment="1" applyProtection="1">
      <alignment horizontal="center"/>
      <protection hidden="1"/>
    </xf>
    <xf numFmtId="0" fontId="11" fillId="4" borderId="2" xfId="0" applyFont="1" applyFill="1" applyBorder="1" applyProtection="1">
      <alignment vertical="top"/>
      <protection hidden="1"/>
    </xf>
    <xf numFmtId="0" fontId="11" fillId="4" borderId="0" xfId="0" applyFont="1" applyFill="1" applyAlignment="1" applyProtection="1">
      <alignment horizontal="center" vertical="top"/>
      <protection hidden="1"/>
    </xf>
    <xf numFmtId="0" fontId="11" fillId="4" borderId="8" xfId="0" applyFont="1" applyFill="1" applyBorder="1" applyAlignment="1" applyProtection="1">
      <alignment horizontal="center" vertical="top"/>
      <protection hidden="1"/>
    </xf>
    <xf numFmtId="0" fontId="12" fillId="4" borderId="0" xfId="6" applyFont="1" applyFill="1" applyProtection="1">
      <protection hidden="1"/>
    </xf>
    <xf numFmtId="0" fontId="25" fillId="4" borderId="0" xfId="6" applyFont="1" applyFill="1" applyProtection="1">
      <protection hidden="1"/>
    </xf>
    <xf numFmtId="0" fontId="12" fillId="4" borderId="0" xfId="18" applyFont="1" applyFill="1" applyBorder="1" applyAlignment="1" applyProtection="1">
      <alignment horizontal="center"/>
      <protection hidden="1"/>
    </xf>
    <xf numFmtId="0" fontId="11" fillId="4" borderId="4" xfId="0" applyFont="1" applyFill="1" applyBorder="1" applyProtection="1">
      <alignment vertical="top"/>
      <protection hidden="1"/>
    </xf>
    <xf numFmtId="0" fontId="11" fillId="4" borderId="15" xfId="0" applyFont="1" applyFill="1" applyBorder="1" applyProtection="1">
      <alignment vertical="top"/>
      <protection hidden="1"/>
    </xf>
    <xf numFmtId="0" fontId="11" fillId="4" borderId="0" xfId="0" applyFont="1" applyFill="1" applyAlignment="1" applyProtection="1">
      <alignment vertical="top" wrapText="1"/>
      <protection hidden="1"/>
    </xf>
    <xf numFmtId="0" fontId="11" fillId="4" borderId="7" xfId="6" applyFont="1" applyFill="1" applyBorder="1" applyAlignment="1" applyProtection="1">
      <alignment horizontal="center"/>
      <protection hidden="1"/>
    </xf>
    <xf numFmtId="0" fontId="28" fillId="4" borderId="0" xfId="6" applyFont="1" applyFill="1" applyAlignment="1" applyProtection="1">
      <alignment horizontal="center"/>
      <protection hidden="1"/>
    </xf>
    <xf numFmtId="0" fontId="11" fillId="4" borderId="8" xfId="6" applyFont="1" applyFill="1" applyBorder="1" applyAlignment="1" applyProtection="1">
      <alignment horizontal="center"/>
      <protection hidden="1"/>
    </xf>
    <xf numFmtId="0" fontId="27" fillId="4" borderId="8" xfId="6" applyFont="1" applyFill="1" applyBorder="1" applyAlignment="1" applyProtection="1">
      <alignment horizontal="center"/>
      <protection hidden="1"/>
    </xf>
    <xf numFmtId="0" fontId="27" fillId="4" borderId="0" xfId="6" applyFont="1" applyFill="1" applyAlignment="1" applyProtection="1">
      <alignment horizontal="center"/>
      <protection hidden="1"/>
    </xf>
    <xf numFmtId="0" fontId="12" fillId="4" borderId="0" xfId="6" applyFont="1" applyFill="1" applyBorder="1" applyAlignment="1" applyProtection="1">
      <alignment horizontal="left"/>
      <protection hidden="1"/>
    </xf>
    <xf numFmtId="0" fontId="12" fillId="4" borderId="0" xfId="0" applyFont="1" applyFill="1" applyBorder="1" applyAlignment="1" applyProtection="1">
      <alignment horizontal="center" vertical="center" wrapText="1"/>
      <protection hidden="1"/>
    </xf>
    <xf numFmtId="0" fontId="11" fillId="4" borderId="0" xfId="0" applyFont="1" applyFill="1" applyBorder="1" applyAlignment="1" applyProtection="1">
      <alignment horizontal="center" vertical="center"/>
      <protection hidden="1"/>
    </xf>
    <xf numFmtId="0" fontId="12" fillId="4" borderId="0" xfId="0" applyFont="1" applyFill="1" applyBorder="1" applyAlignment="1" applyProtection="1">
      <alignment horizontal="center" vertical="top"/>
      <protection hidden="1"/>
    </xf>
    <xf numFmtId="0" fontId="12" fillId="4" borderId="0" xfId="6" applyFont="1" applyFill="1" applyBorder="1" applyAlignment="1" applyProtection="1">
      <alignment horizontal="left" vertical="center"/>
      <protection hidden="1"/>
    </xf>
    <xf numFmtId="0" fontId="0" fillId="4" borderId="0" xfId="0" applyFill="1" applyProtection="1">
      <alignment vertical="top"/>
      <protection hidden="1"/>
    </xf>
    <xf numFmtId="14" fontId="11" fillId="2" borderId="2" xfId="6" applyNumberFormat="1" applyFont="1" applyFill="1" applyBorder="1" applyAlignment="1" applyProtection="1">
      <alignment horizontal="center"/>
      <protection locked="0"/>
    </xf>
    <xf numFmtId="0" fontId="11" fillId="2" borderId="3" xfId="6" applyFont="1" applyFill="1" applyBorder="1" applyAlignment="1" applyProtection="1">
      <alignment horizontal="center"/>
      <protection locked="0"/>
    </xf>
    <xf numFmtId="12" fontId="11" fillId="2" borderId="3" xfId="17" applyNumberFormat="1" applyFont="1" applyFill="1" applyBorder="1" applyAlignment="1" applyProtection="1">
      <alignment horizontal="center"/>
      <protection locked="0"/>
    </xf>
    <xf numFmtId="0" fontId="11" fillId="2" borderId="11" xfId="6" applyFont="1" applyFill="1" applyBorder="1" applyAlignment="1" applyProtection="1">
      <alignment horizontal="center"/>
      <protection locked="0"/>
    </xf>
    <xf numFmtId="12" fontId="11" fillId="2" borderId="11" xfId="17" applyNumberFormat="1" applyFont="1" applyFill="1" applyBorder="1" applyAlignment="1" applyProtection="1">
      <alignment horizontal="center"/>
      <protection locked="0"/>
    </xf>
    <xf numFmtId="0" fontId="11" fillId="2" borderId="3" xfId="0" applyFont="1" applyFill="1" applyBorder="1" applyAlignment="1" applyProtection="1">
      <alignment horizontal="center" vertical="top"/>
      <protection locked="0"/>
    </xf>
    <xf numFmtId="0" fontId="11" fillId="2" borderId="14" xfId="0" applyFont="1" applyFill="1" applyBorder="1" applyAlignment="1" applyProtection="1">
      <alignment horizontal="center" vertical="top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11" fillId="2" borderId="3" xfId="6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11" fillId="4" borderId="0" xfId="0" applyFont="1" applyFill="1" applyAlignment="1" applyProtection="1">
      <alignment vertical="center"/>
      <protection hidden="1"/>
    </xf>
    <xf numFmtId="0" fontId="11" fillId="4" borderId="0" xfId="0" applyFont="1" applyFill="1" applyAlignment="1" applyProtection="1">
      <alignment vertical="center" wrapText="1"/>
      <protection hidden="1"/>
    </xf>
    <xf numFmtId="0" fontId="11" fillId="4" borderId="0" xfId="0" applyFont="1" applyFill="1" applyBorder="1" applyAlignment="1" applyProtection="1">
      <alignment vertical="top"/>
      <protection hidden="1"/>
    </xf>
    <xf numFmtId="0" fontId="11" fillId="4" borderId="0" xfId="0" applyFont="1" applyFill="1" applyBorder="1" applyAlignment="1" applyProtection="1">
      <alignment vertical="top" wrapText="1"/>
      <protection locked="0"/>
    </xf>
    <xf numFmtId="0" fontId="12" fillId="3" borderId="8" xfId="6" applyFont="1" applyFill="1" applyBorder="1" applyAlignment="1" applyProtection="1">
      <alignment horizontal="center" vertical="center" wrapText="1"/>
      <protection hidden="1"/>
    </xf>
    <xf numFmtId="0" fontId="12" fillId="3" borderId="13" xfId="6" applyFont="1" applyFill="1" applyBorder="1" applyAlignment="1" applyProtection="1">
      <alignment horizontal="center" vertical="center" wrapText="1"/>
      <protection hidden="1"/>
    </xf>
    <xf numFmtId="0" fontId="12" fillId="3" borderId="12" xfId="6" applyFont="1" applyFill="1" applyBorder="1" applyAlignment="1" applyProtection="1">
      <alignment horizontal="center" vertical="center" wrapText="1"/>
      <protection hidden="1"/>
    </xf>
    <xf numFmtId="0" fontId="12" fillId="4" borderId="0" xfId="0" applyFont="1" applyFill="1" applyProtection="1">
      <alignment vertical="top"/>
      <protection hidden="1"/>
    </xf>
    <xf numFmtId="0" fontId="12" fillId="4" borderId="7" xfId="6" applyFont="1" applyFill="1" applyBorder="1" applyAlignment="1" applyProtection="1">
      <alignment vertical="center" wrapText="1"/>
      <protection hidden="1"/>
    </xf>
    <xf numFmtId="0" fontId="0" fillId="4" borderId="0" xfId="0" applyFill="1" applyAlignment="1" applyProtection="1">
      <alignment vertical="center"/>
      <protection hidden="1"/>
    </xf>
    <xf numFmtId="0" fontId="0" fillId="4" borderId="0" xfId="0" applyFill="1" applyAlignment="1" applyProtection="1">
      <alignment horizontal="left" vertical="center"/>
      <protection hidden="1"/>
    </xf>
    <xf numFmtId="0" fontId="11" fillId="4" borderId="0" xfId="6" applyFont="1" applyFill="1" applyAlignment="1" applyProtection="1">
      <alignment horizontal="center" vertical="center"/>
      <protection hidden="1"/>
    </xf>
    <xf numFmtId="0" fontId="11" fillId="4" borderId="8" xfId="6" applyFont="1" applyFill="1" applyBorder="1" applyAlignment="1" applyProtection="1">
      <alignment horizontal="center" vertical="center"/>
      <protection hidden="1"/>
    </xf>
    <xf numFmtId="0" fontId="11" fillId="12" borderId="3" xfId="6" applyFont="1" applyFill="1" applyBorder="1" applyAlignment="1" applyProtection="1">
      <alignment horizontal="center" vertical="center" wrapText="1"/>
      <protection hidden="1"/>
    </xf>
    <xf numFmtId="0" fontId="11" fillId="12" borderId="3" xfId="0" applyFont="1" applyFill="1" applyBorder="1" applyAlignment="1" applyProtection="1">
      <alignment horizontal="center" vertical="center" wrapText="1"/>
      <protection hidden="1"/>
    </xf>
    <xf numFmtId="0" fontId="11" fillId="9" borderId="3" xfId="0" applyFont="1" applyFill="1" applyBorder="1" applyAlignment="1" applyProtection="1">
      <alignment horizontal="center" vertical="center" wrapText="1"/>
      <protection hidden="1"/>
    </xf>
    <xf numFmtId="0" fontId="11" fillId="9" borderId="14" xfId="0" applyFont="1" applyFill="1" applyBorder="1" applyAlignment="1" applyProtection="1">
      <alignment horizontal="center" vertical="center" wrapText="1"/>
      <protection hidden="1"/>
    </xf>
    <xf numFmtId="0" fontId="12" fillId="11" borderId="3" xfId="6" applyFont="1" applyFill="1" applyBorder="1" applyAlignment="1" applyProtection="1">
      <alignment horizontal="center" vertical="center" wrapText="1"/>
      <protection hidden="1"/>
    </xf>
    <xf numFmtId="0" fontId="11" fillId="0" borderId="3" xfId="6" applyFont="1" applyBorder="1" applyAlignment="1" applyProtection="1">
      <alignment horizontal="center" vertical="center" wrapText="1"/>
      <protection hidden="1"/>
    </xf>
    <xf numFmtId="0" fontId="11" fillId="0" borderId="3" xfId="6" applyFont="1" applyBorder="1" applyAlignment="1" applyProtection="1">
      <alignment horizontal="center" vertical="center"/>
      <protection hidden="1"/>
    </xf>
    <xf numFmtId="0" fontId="11" fillId="9" borderId="0" xfId="0" applyFont="1" applyFill="1" applyAlignment="1" applyProtection="1">
      <alignment horizontal="center" vertical="center" wrapText="1"/>
      <protection hidden="1"/>
    </xf>
    <xf numFmtId="0" fontId="11" fillId="4" borderId="7" xfId="6" applyFont="1" applyFill="1" applyBorder="1" applyAlignment="1" applyProtection="1">
      <alignment horizontal="center" vertical="center"/>
      <protection hidden="1"/>
    </xf>
    <xf numFmtId="0" fontId="11" fillId="12" borderId="8" xfId="6" applyFont="1" applyFill="1" applyBorder="1" applyAlignment="1" applyProtection="1">
      <alignment horizontal="center" vertical="center" wrapText="1"/>
      <protection hidden="1"/>
    </xf>
    <xf numFmtId="0" fontId="0" fillId="4" borderId="0" xfId="0" applyFill="1" applyBorder="1" applyProtection="1">
      <alignment vertical="top"/>
      <protection hidden="1"/>
    </xf>
    <xf numFmtId="0" fontId="5" fillId="4" borderId="0" xfId="6" applyFill="1" applyProtection="1"/>
    <xf numFmtId="0" fontId="0" fillId="4" borderId="0" xfId="0" applyFill="1" applyProtection="1">
      <alignment vertical="top"/>
    </xf>
    <xf numFmtId="0" fontId="18" fillId="0" borderId="0" xfId="6" applyFont="1" applyProtection="1"/>
    <xf numFmtId="0" fontId="11" fillId="4" borderId="0" xfId="6" applyFont="1" applyFill="1" applyAlignment="1" applyProtection="1">
      <alignment vertical="center"/>
    </xf>
    <xf numFmtId="0" fontId="5" fillId="4" borderId="0" xfId="6" applyFill="1" applyAlignment="1" applyProtection="1">
      <alignment vertical="center"/>
    </xf>
    <xf numFmtId="0" fontId="11" fillId="4" borderId="0" xfId="6" applyFont="1" applyFill="1" applyAlignment="1" applyProtection="1">
      <alignment horizontal="right"/>
    </xf>
    <xf numFmtId="0" fontId="5" fillId="2" borderId="14" xfId="6" applyFill="1" applyBorder="1" applyAlignment="1" applyProtection="1">
      <alignment horizontal="center"/>
      <protection locked="0"/>
    </xf>
    <xf numFmtId="0" fontId="5" fillId="2" borderId="15" xfId="6" applyFill="1" applyBorder="1" applyAlignment="1" applyProtection="1">
      <alignment horizontal="center"/>
      <protection locked="0"/>
    </xf>
    <xf numFmtId="0" fontId="13" fillId="4" borderId="0" xfId="6" applyFont="1" applyFill="1" applyProtection="1"/>
    <xf numFmtId="0" fontId="11" fillId="4" borderId="0" xfId="6" applyFont="1" applyFill="1" applyProtection="1"/>
    <xf numFmtId="0" fontId="22" fillId="4" borderId="0" xfId="6" applyFont="1" applyFill="1" applyProtection="1"/>
    <xf numFmtId="0" fontId="19" fillId="4" borderId="0" xfId="6" applyFont="1" applyFill="1" applyProtection="1"/>
    <xf numFmtId="0" fontId="11" fillId="0" borderId="3" xfId="6" applyFont="1" applyBorder="1" applyAlignment="1" applyProtection="1">
      <alignment horizontal="left" vertical="center" wrapText="1" indent="1"/>
    </xf>
    <xf numFmtId="0" fontId="0" fillId="4" borderId="7" xfId="0" applyFill="1" applyBorder="1" applyProtection="1">
      <alignment vertical="top"/>
    </xf>
    <xf numFmtId="0" fontId="4" fillId="4" borderId="0" xfId="6" applyFont="1" applyFill="1" applyProtection="1"/>
    <xf numFmtId="0" fontId="11" fillId="4" borderId="0" xfId="6" applyFont="1" applyFill="1" applyAlignment="1" applyProtection="1">
      <alignment wrapText="1"/>
    </xf>
    <xf numFmtId="0" fontId="5" fillId="4" borderId="0" xfId="6" applyFill="1" applyAlignment="1" applyProtection="1"/>
    <xf numFmtId="0" fontId="11" fillId="4" borderId="0" xfId="6" applyFont="1" applyFill="1" applyAlignment="1" applyProtection="1"/>
    <xf numFmtId="0" fontId="17" fillId="4" borderId="0" xfId="6" applyFont="1" applyFill="1" applyAlignment="1" applyProtection="1">
      <alignment horizontal="left"/>
    </xf>
    <xf numFmtId="0" fontId="11" fillId="2" borderId="3" xfId="6" applyFont="1" applyFill="1" applyBorder="1" applyAlignment="1" applyProtection="1">
      <alignment horizontal="left" indent="1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12" fillId="3" borderId="14" xfId="6" applyFont="1" applyFill="1" applyBorder="1" applyAlignment="1" applyProtection="1">
      <alignment horizontal="center"/>
      <protection hidden="1"/>
    </xf>
    <xf numFmtId="0" fontId="11" fillId="4" borderId="0" xfId="0" applyFont="1" applyFill="1" applyBorder="1" applyAlignment="1" applyProtection="1">
      <alignment horizontal="center" vertical="center"/>
      <protection hidden="1"/>
    </xf>
    <xf numFmtId="0" fontId="11" fillId="0" borderId="12" xfId="6" applyFont="1" applyBorder="1" applyAlignment="1" applyProtection="1">
      <alignment vertical="center"/>
      <protection hidden="1"/>
    </xf>
    <xf numFmtId="0" fontId="11" fillId="0" borderId="13" xfId="6" applyFont="1" applyBorder="1" applyAlignment="1" applyProtection="1">
      <alignment vertical="center"/>
      <protection hidden="1"/>
    </xf>
    <xf numFmtId="0" fontId="11" fillId="0" borderId="9" xfId="6" applyFont="1" applyBorder="1" applyAlignment="1" applyProtection="1">
      <alignment horizontal="center" vertical="center" wrapText="1"/>
      <protection hidden="1"/>
    </xf>
    <xf numFmtId="0" fontId="11" fillId="0" borderId="12" xfId="6" applyFont="1" applyBorder="1" applyAlignment="1" applyProtection="1">
      <alignment horizontal="center" vertical="center" wrapText="1"/>
      <protection hidden="1"/>
    </xf>
    <xf numFmtId="0" fontId="11" fillId="12" borderId="3" xfId="0" applyFont="1" applyFill="1" applyBorder="1" applyAlignment="1" applyProtection="1">
      <alignment horizontal="center" vertical="center" wrapText="1"/>
      <protection hidden="1"/>
    </xf>
    <xf numFmtId="0" fontId="12" fillId="11" borderId="3" xfId="6" applyFont="1" applyFill="1" applyBorder="1" applyAlignment="1" applyProtection="1">
      <alignment horizontal="center" vertical="center" wrapText="1"/>
      <protection hidden="1"/>
    </xf>
    <xf numFmtId="0" fontId="11" fillId="9" borderId="3" xfId="0" applyFont="1" applyFill="1" applyBorder="1" applyAlignment="1" applyProtection="1">
      <alignment horizontal="center" vertical="center" wrapText="1"/>
      <protection hidden="1"/>
    </xf>
    <xf numFmtId="0" fontId="12" fillId="3" borderId="12" xfId="6" applyFont="1" applyFill="1" applyBorder="1" applyAlignment="1" applyProtection="1">
      <alignment horizontal="center" vertical="center" wrapText="1"/>
      <protection hidden="1"/>
    </xf>
    <xf numFmtId="0" fontId="12" fillId="3" borderId="13" xfId="6" applyFont="1" applyFill="1" applyBorder="1" applyAlignment="1" applyProtection="1">
      <alignment horizontal="center" vertical="center" wrapText="1"/>
      <protection hidden="1"/>
    </xf>
    <xf numFmtId="0" fontId="12" fillId="12" borderId="12" xfId="0" applyFont="1" applyFill="1" applyBorder="1" applyAlignment="1" applyProtection="1">
      <alignment horizontal="center" vertical="center" wrapText="1"/>
      <protection hidden="1"/>
    </xf>
    <xf numFmtId="0" fontId="11" fillId="4" borderId="0" xfId="0" applyFont="1" applyFill="1" applyBorder="1" applyAlignment="1" applyProtection="1">
      <alignment horizontal="center" vertical="top"/>
      <protection hidden="1"/>
    </xf>
    <xf numFmtId="0" fontId="12" fillId="3" borderId="8" xfId="6" applyFont="1" applyFill="1" applyBorder="1" applyAlignment="1" applyProtection="1">
      <alignment horizontal="center" vertical="center" wrapText="1"/>
      <protection hidden="1"/>
    </xf>
    <xf numFmtId="0" fontId="11" fillId="4" borderId="0" xfId="0" applyFont="1" applyFill="1" applyAlignment="1" applyProtection="1">
      <alignment vertical="center" wrapText="1"/>
      <protection hidden="1"/>
    </xf>
    <xf numFmtId="0" fontId="11" fillId="2" borderId="3" xfId="6" applyFont="1" applyFill="1" applyBorder="1" applyAlignment="1" applyProtection="1">
      <alignment horizontal="center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11" fillId="2" borderId="3" xfId="6" applyFont="1" applyFill="1" applyBorder="1" applyAlignment="1" applyProtection="1">
      <alignment horizontal="center"/>
      <protection locked="0"/>
    </xf>
    <xf numFmtId="0" fontId="11" fillId="12" borderId="3" xfId="0" applyFont="1" applyFill="1" applyBorder="1" applyAlignment="1" applyProtection="1">
      <alignment horizontal="center" vertical="center"/>
    </xf>
    <xf numFmtId="0" fontId="11" fillId="12" borderId="3" xfId="6" applyFont="1" applyFill="1" applyBorder="1" applyAlignment="1" applyProtection="1">
      <alignment vertical="top" wrapText="1"/>
      <protection hidden="1"/>
    </xf>
    <xf numFmtId="0" fontId="11" fillId="9" borderId="3" xfId="0" applyFont="1" applyFill="1" applyBorder="1" applyAlignment="1" applyProtection="1">
      <alignment vertical="top" wrapText="1"/>
      <protection hidden="1"/>
    </xf>
    <xf numFmtId="0" fontId="11" fillId="13" borderId="2" xfId="0" applyFont="1" applyFill="1" applyBorder="1" applyAlignment="1" applyProtection="1">
      <alignment horizontal="center" vertical="top"/>
      <protection locked="0"/>
    </xf>
    <xf numFmtId="0" fontId="11" fillId="13" borderId="15" xfId="0" applyFont="1" applyFill="1" applyBorder="1" applyAlignment="1" applyProtection="1">
      <alignment horizontal="center" vertical="top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wrapText="1"/>
      <protection locked="0"/>
    </xf>
    <xf numFmtId="0" fontId="11" fillId="4" borderId="0" xfId="0" applyFont="1" applyFill="1" applyAlignment="1" applyProtection="1">
      <alignment vertical="center" wrapText="1"/>
      <protection hidden="1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11" fillId="4" borderId="0" xfId="0" applyFont="1" applyFill="1" applyBorder="1" applyAlignment="1" applyProtection="1">
      <alignment horizontal="center" vertical="center"/>
      <protection hidden="1"/>
    </xf>
    <xf numFmtId="0" fontId="0" fillId="4" borderId="0" xfId="0" applyFill="1" applyBorder="1" applyAlignment="1" applyProtection="1">
      <alignment horizontal="center" vertical="center"/>
      <protection hidden="1"/>
    </xf>
    <xf numFmtId="0" fontId="11" fillId="2" borderId="5" xfId="6" applyFont="1" applyFill="1" applyBorder="1" applyAlignment="1" applyProtection="1">
      <alignment horizontal="center"/>
      <protection locked="0"/>
    </xf>
    <xf numFmtId="0" fontId="11" fillId="2" borderId="6" xfId="6" applyFont="1" applyFill="1" applyBorder="1" applyAlignment="1" applyProtection="1">
      <alignment horizontal="center"/>
      <protection locked="0"/>
    </xf>
    <xf numFmtId="0" fontId="12" fillId="3" borderId="14" xfId="6" applyFont="1" applyFill="1" applyBorder="1" applyAlignment="1" applyProtection="1">
      <alignment horizontal="center"/>
      <protection hidden="1"/>
    </xf>
    <xf numFmtId="0" fontId="12" fillId="3" borderId="16" xfId="6" applyFont="1" applyFill="1" applyBorder="1" applyAlignment="1" applyProtection="1">
      <alignment horizontal="center"/>
      <protection hidden="1"/>
    </xf>
    <xf numFmtId="0" fontId="12" fillId="3" borderId="14" xfId="6" applyFont="1" applyFill="1" applyBorder="1" applyAlignment="1" applyProtection="1">
      <alignment horizontal="left"/>
      <protection hidden="1"/>
    </xf>
    <xf numFmtId="0" fontId="12" fillId="3" borderId="15" xfId="6" applyFont="1" applyFill="1" applyBorder="1" applyAlignment="1" applyProtection="1">
      <alignment horizontal="left"/>
      <protection hidden="1"/>
    </xf>
    <xf numFmtId="0" fontId="12" fillId="3" borderId="16" xfId="6" applyFont="1" applyFill="1" applyBorder="1" applyAlignment="1" applyProtection="1">
      <alignment horizontal="left"/>
      <protection hidden="1"/>
    </xf>
    <xf numFmtId="0" fontId="11" fillId="0" borderId="9" xfId="6" applyFont="1" applyBorder="1" applyAlignment="1" applyProtection="1">
      <alignment horizontal="center" vertical="center" wrapText="1"/>
      <protection hidden="1"/>
    </xf>
    <xf numFmtId="0" fontId="11" fillId="0" borderId="10" xfId="6" applyFont="1" applyBorder="1" applyAlignment="1" applyProtection="1">
      <alignment horizontal="center" vertical="center" wrapText="1"/>
      <protection hidden="1"/>
    </xf>
    <xf numFmtId="0" fontId="11" fillId="4" borderId="0" xfId="0" applyFont="1" applyFill="1" applyBorder="1" applyAlignment="1" applyProtection="1">
      <alignment horizontal="center" vertical="top"/>
      <protection hidden="1"/>
    </xf>
    <xf numFmtId="0" fontId="12" fillId="3" borderId="14" xfId="6" applyFont="1" applyFill="1" applyBorder="1" applyAlignment="1" applyProtection="1">
      <alignment horizontal="left" vertical="center"/>
      <protection hidden="1"/>
    </xf>
    <xf numFmtId="0" fontId="12" fillId="3" borderId="15" xfId="6" applyFont="1" applyFill="1" applyBorder="1" applyAlignment="1" applyProtection="1">
      <alignment horizontal="left" vertical="center"/>
      <protection hidden="1"/>
    </xf>
    <xf numFmtId="0" fontId="12" fillId="3" borderId="16" xfId="6" applyFont="1" applyFill="1" applyBorder="1" applyAlignment="1" applyProtection="1">
      <alignment horizontal="left" vertical="center"/>
      <protection hidden="1"/>
    </xf>
    <xf numFmtId="0" fontId="12" fillId="3" borderId="7" xfId="6" applyFont="1" applyFill="1" applyBorder="1" applyAlignment="1" applyProtection="1">
      <alignment horizontal="center" vertical="center" wrapText="1"/>
      <protection hidden="1"/>
    </xf>
    <xf numFmtId="0" fontId="12" fillId="3" borderId="8" xfId="6" applyFont="1" applyFill="1" applyBorder="1" applyAlignment="1" applyProtection="1">
      <alignment horizontal="center" vertical="center" wrapText="1"/>
      <protection hidden="1"/>
    </xf>
    <xf numFmtId="0" fontId="12" fillId="3" borderId="7" xfId="6" applyFont="1" applyFill="1" applyBorder="1" applyAlignment="1" applyProtection="1">
      <alignment horizontal="center" vertical="center"/>
      <protection hidden="1"/>
    </xf>
    <xf numFmtId="0" fontId="12" fillId="3" borderId="8" xfId="6" applyFont="1" applyFill="1" applyBorder="1" applyAlignment="1" applyProtection="1">
      <alignment horizontal="center" vertical="center"/>
      <protection hidden="1"/>
    </xf>
    <xf numFmtId="0" fontId="24" fillId="3" borderId="28" xfId="6" applyFont="1" applyFill="1" applyBorder="1" applyAlignment="1" applyProtection="1">
      <alignment horizontal="center"/>
      <protection hidden="1"/>
    </xf>
    <xf numFmtId="0" fontId="24" fillId="3" borderId="29" xfId="6" applyFont="1" applyFill="1" applyBorder="1" applyAlignment="1" applyProtection="1">
      <alignment horizontal="center"/>
      <protection hidden="1"/>
    </xf>
    <xf numFmtId="0" fontId="11" fillId="2" borderId="14" xfId="6" applyFont="1" applyFill="1" applyBorder="1" applyAlignment="1" applyProtection="1">
      <alignment horizontal="center" vertical="center"/>
      <protection locked="0"/>
    </xf>
    <xf numFmtId="0" fontId="11" fillId="2" borderId="16" xfId="6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4" borderId="11" xfId="0" applyFont="1" applyFill="1" applyBorder="1" applyAlignment="1" applyProtection="1">
      <alignment horizontal="center" vertical="center"/>
      <protection hidden="1"/>
    </xf>
    <xf numFmtId="0" fontId="11" fillId="4" borderId="12" xfId="0" applyFont="1" applyFill="1" applyBorder="1" applyAlignment="1" applyProtection="1">
      <alignment horizontal="center" vertical="center"/>
      <protection hidden="1"/>
    </xf>
    <xf numFmtId="0" fontId="11" fillId="4" borderId="13" xfId="0" applyFont="1" applyFill="1" applyBorder="1" applyAlignment="1" applyProtection="1">
      <alignment horizontal="center" vertical="center"/>
      <protection hidden="1"/>
    </xf>
    <xf numFmtId="0" fontId="11" fillId="3" borderId="11" xfId="6" applyFont="1" applyFill="1" applyBorder="1" applyAlignment="1" applyProtection="1">
      <alignment horizontal="center" vertical="center"/>
      <protection hidden="1"/>
    </xf>
    <xf numFmtId="0" fontId="11" fillId="3" borderId="12" xfId="6" applyFont="1" applyFill="1" applyBorder="1" applyAlignment="1" applyProtection="1">
      <alignment horizontal="center" vertical="center"/>
      <protection hidden="1"/>
    </xf>
    <xf numFmtId="0" fontId="11" fillId="0" borderId="11" xfId="6" applyFont="1" applyBorder="1" applyAlignment="1" applyProtection="1">
      <alignment horizontal="center" vertical="center"/>
      <protection hidden="1"/>
    </xf>
    <xf numFmtId="0" fontId="11" fillId="0" borderId="12" xfId="6" applyFont="1" applyBorder="1" applyAlignment="1" applyProtection="1">
      <alignment horizontal="center" vertical="center"/>
      <protection hidden="1"/>
    </xf>
    <xf numFmtId="0" fontId="11" fillId="2" borderId="5" xfId="6" applyFont="1" applyFill="1" applyBorder="1" applyAlignment="1" applyProtection="1">
      <alignment horizontal="center" vertical="center"/>
      <protection locked="0"/>
    </xf>
    <xf numFmtId="0" fontId="11" fillId="2" borderId="6" xfId="6" applyFont="1" applyFill="1" applyBorder="1" applyAlignment="1" applyProtection="1">
      <alignment horizontal="center" vertical="center"/>
      <protection locked="0"/>
    </xf>
    <xf numFmtId="0" fontId="11" fillId="2" borderId="7" xfId="6" applyFont="1" applyFill="1" applyBorder="1" applyAlignment="1" applyProtection="1">
      <alignment horizontal="center" vertical="center"/>
      <protection locked="0"/>
    </xf>
    <xf numFmtId="0" fontId="11" fillId="2" borderId="8" xfId="6" applyFont="1" applyFill="1" applyBorder="1" applyAlignment="1" applyProtection="1">
      <alignment horizontal="center" vertical="center"/>
      <protection locked="0"/>
    </xf>
    <xf numFmtId="0" fontId="11" fillId="0" borderId="5" xfId="6" applyFont="1" applyBorder="1" applyAlignment="1" applyProtection="1">
      <alignment horizontal="center" vertical="center"/>
      <protection hidden="1"/>
    </xf>
    <xf numFmtId="0" fontId="11" fillId="0" borderId="7" xfId="6" applyFont="1" applyBorder="1" applyAlignment="1" applyProtection="1">
      <alignment horizontal="center" vertical="center"/>
      <protection hidden="1"/>
    </xf>
    <xf numFmtId="0" fontId="11" fillId="0" borderId="9" xfId="6" applyFont="1" applyBorder="1" applyAlignment="1" applyProtection="1">
      <alignment horizontal="center" vertical="center"/>
      <protection hidden="1"/>
    </xf>
    <xf numFmtId="0" fontId="11" fillId="2" borderId="11" xfId="6" applyFont="1" applyFill="1" applyBorder="1" applyAlignment="1" applyProtection="1">
      <alignment horizontal="center" vertical="center"/>
      <protection locked="0"/>
    </xf>
    <xf numFmtId="0" fontId="11" fillId="2" borderId="12" xfId="6" applyFont="1" applyFill="1" applyBorder="1" applyAlignment="1" applyProtection="1">
      <alignment horizontal="center" vertical="center"/>
      <protection locked="0"/>
    </xf>
    <xf numFmtId="0" fontId="11" fillId="2" borderId="13" xfId="6" applyFont="1" applyFill="1" applyBorder="1" applyAlignment="1" applyProtection="1">
      <alignment horizontal="center" vertical="center"/>
      <protection locked="0"/>
    </xf>
    <xf numFmtId="0" fontId="11" fillId="4" borderId="3" xfId="0" applyFont="1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11" fillId="12" borderId="11" xfId="0" applyFont="1" applyFill="1" applyBorder="1" applyAlignment="1" applyProtection="1">
      <alignment horizontal="center" vertical="center"/>
    </xf>
    <xf numFmtId="0" fontId="11" fillId="12" borderId="12" xfId="0" applyFont="1" applyFill="1" applyBorder="1" applyAlignment="1" applyProtection="1">
      <alignment horizontal="center" vertical="center"/>
    </xf>
    <xf numFmtId="0" fontId="11" fillId="12" borderId="13" xfId="0" applyFont="1" applyFill="1" applyBorder="1" applyAlignment="1" applyProtection="1">
      <alignment horizontal="center" vertical="center"/>
    </xf>
    <xf numFmtId="0" fontId="11" fillId="6" borderId="11" xfId="0" applyFont="1" applyFill="1" applyBorder="1" applyAlignment="1" applyProtection="1">
      <alignment horizontal="center" vertical="center"/>
      <protection hidden="1"/>
    </xf>
    <xf numFmtId="0" fontId="11" fillId="6" borderId="12" xfId="0" applyFont="1" applyFill="1" applyBorder="1" applyAlignment="1" applyProtection="1">
      <alignment horizontal="center" vertical="center"/>
      <protection hidden="1"/>
    </xf>
    <xf numFmtId="0" fontId="11" fillId="6" borderId="13" xfId="0" applyFont="1" applyFill="1" applyBorder="1" applyAlignment="1" applyProtection="1">
      <alignment horizontal="center" vertical="center"/>
      <protection hidden="1"/>
    </xf>
    <xf numFmtId="0" fontId="11" fillId="0" borderId="10" xfId="6" applyFont="1" applyBorder="1" applyAlignment="1" applyProtection="1">
      <alignment horizontal="center" vertical="center"/>
      <protection hidden="1"/>
    </xf>
    <xf numFmtId="0" fontId="11" fillId="0" borderId="13" xfId="6" applyFont="1" applyBorder="1" applyAlignment="1" applyProtection="1">
      <alignment horizontal="center" vertical="center"/>
      <protection hidden="1"/>
    </xf>
    <xf numFmtId="0" fontId="11" fillId="2" borderId="9" xfId="6" applyFont="1" applyFill="1" applyBorder="1" applyAlignment="1" applyProtection="1">
      <alignment horizontal="center" vertical="center"/>
      <protection locked="0"/>
    </xf>
    <xf numFmtId="0" fontId="11" fillId="2" borderId="10" xfId="6" applyFont="1" applyFill="1" applyBorder="1" applyAlignment="1" applyProtection="1">
      <alignment horizontal="center" vertical="center"/>
      <protection locked="0"/>
    </xf>
    <xf numFmtId="0" fontId="11" fillId="3" borderId="13" xfId="6" applyFont="1" applyFill="1" applyBorder="1" applyAlignment="1" applyProtection="1">
      <alignment horizontal="center" vertical="center"/>
      <protection hidden="1"/>
    </xf>
    <xf numFmtId="0" fontId="12" fillId="11" borderId="3" xfId="6" applyFont="1" applyFill="1" applyBorder="1" applyAlignment="1" applyProtection="1">
      <alignment horizontal="center" vertical="center" wrapText="1"/>
      <protection hidden="1"/>
    </xf>
    <xf numFmtId="0" fontId="11" fillId="2" borderId="14" xfId="6" applyFont="1" applyFill="1" applyBorder="1" applyAlignment="1" applyProtection="1">
      <alignment horizontal="center"/>
      <protection locked="0"/>
    </xf>
    <xf numFmtId="0" fontId="11" fillId="2" borderId="16" xfId="6" applyFont="1" applyFill="1" applyBorder="1" applyAlignment="1" applyProtection="1">
      <alignment horizontal="center"/>
      <protection locked="0"/>
    </xf>
    <xf numFmtId="0" fontId="11" fillId="9" borderId="3" xfId="0" applyFont="1" applyFill="1" applyBorder="1" applyAlignment="1" applyProtection="1">
      <alignment horizontal="center" vertical="center" wrapText="1"/>
      <protection hidden="1"/>
    </xf>
    <xf numFmtId="0" fontId="0" fillId="9" borderId="3" xfId="0" applyFill="1" applyBorder="1" applyAlignment="1" applyProtection="1">
      <alignment horizontal="center" vertical="center" wrapText="1"/>
      <protection hidden="1"/>
    </xf>
    <xf numFmtId="0" fontId="11" fillId="9" borderId="11" xfId="0" applyFont="1" applyFill="1" applyBorder="1" applyAlignment="1" applyProtection="1">
      <alignment horizontal="center" vertical="center" wrapText="1"/>
      <protection hidden="1"/>
    </xf>
    <xf numFmtId="0" fontId="11" fillId="9" borderId="13" xfId="0" applyFont="1" applyFill="1" applyBorder="1" applyAlignment="1" applyProtection="1">
      <alignment horizontal="center" vertical="center" wrapText="1"/>
      <protection hidden="1"/>
    </xf>
    <xf numFmtId="0" fontId="12" fillId="3" borderId="12" xfId="6" applyFont="1" applyFill="1" applyBorder="1" applyAlignment="1" applyProtection="1">
      <alignment horizontal="center" vertical="center" wrapText="1"/>
      <protection hidden="1"/>
    </xf>
    <xf numFmtId="0" fontId="12" fillId="3" borderId="13" xfId="6" applyFont="1" applyFill="1" applyBorder="1" applyAlignment="1" applyProtection="1">
      <alignment horizontal="center" vertical="center" wrapText="1"/>
      <protection hidden="1"/>
    </xf>
    <xf numFmtId="0" fontId="12" fillId="12" borderId="12" xfId="0" applyFont="1" applyFill="1" applyBorder="1" applyAlignment="1" applyProtection="1">
      <alignment horizontal="center" vertical="center" wrapText="1"/>
      <protection hidden="1"/>
    </xf>
    <xf numFmtId="0" fontId="12" fillId="12" borderId="13" xfId="0" applyFont="1" applyFill="1" applyBorder="1" applyAlignment="1" applyProtection="1">
      <alignment horizontal="center" vertical="center" wrapText="1"/>
      <protection hidden="1"/>
    </xf>
    <xf numFmtId="0" fontId="12" fillId="6" borderId="11" xfId="0" applyFont="1" applyFill="1" applyBorder="1" applyAlignment="1" applyProtection="1">
      <alignment horizontal="center" vertical="center" wrapText="1"/>
      <protection hidden="1"/>
    </xf>
    <xf numFmtId="0" fontId="12" fillId="6" borderId="13" xfId="0" applyFont="1" applyFill="1" applyBorder="1" applyAlignment="1" applyProtection="1">
      <alignment horizontal="center" vertical="center" wrapText="1"/>
      <protection hidden="1"/>
    </xf>
    <xf numFmtId="0" fontId="11" fillId="0" borderId="12" xfId="6" applyFont="1" applyBorder="1" applyAlignment="1" applyProtection="1">
      <alignment vertical="center"/>
      <protection hidden="1"/>
    </xf>
    <xf numFmtId="0" fontId="11" fillId="0" borderId="13" xfId="6" applyFont="1" applyBorder="1" applyAlignment="1" applyProtection="1">
      <alignment vertical="center"/>
      <protection hidden="1"/>
    </xf>
    <xf numFmtId="0" fontId="11" fillId="0" borderId="5" xfId="6" applyFont="1" applyBorder="1" applyAlignment="1" applyProtection="1">
      <alignment horizontal="center" vertical="center" wrapText="1"/>
      <protection hidden="1"/>
    </xf>
    <xf numFmtId="0" fontId="11" fillId="0" borderId="6" xfId="6" applyFont="1" applyBorder="1" applyAlignment="1" applyProtection="1">
      <alignment horizontal="center" vertical="center" wrapText="1"/>
      <protection hidden="1"/>
    </xf>
    <xf numFmtId="0" fontId="11" fillId="0" borderId="12" xfId="6" applyFont="1" applyBorder="1" applyAlignment="1" applyProtection="1">
      <alignment horizontal="center" vertical="center" wrapText="1"/>
      <protection hidden="1"/>
    </xf>
    <xf numFmtId="0" fontId="11" fillId="0" borderId="13" xfId="6" applyFont="1" applyBorder="1" applyAlignment="1" applyProtection="1">
      <alignment horizontal="center" vertical="center" wrapText="1"/>
      <protection hidden="1"/>
    </xf>
    <xf numFmtId="0" fontId="11" fillId="0" borderId="7" xfId="6" applyFont="1" applyBorder="1" applyAlignment="1" applyProtection="1">
      <alignment horizontal="center" vertical="center" wrapText="1"/>
      <protection hidden="1"/>
    </xf>
    <xf numFmtId="0" fontId="11" fillId="12" borderId="3" xfId="0" applyFont="1" applyFill="1" applyBorder="1" applyAlignment="1" applyProtection="1">
      <alignment horizontal="center" vertical="center" wrapText="1"/>
      <protection hidden="1"/>
    </xf>
    <xf numFmtId="0" fontId="0" fillId="12" borderId="3" xfId="0" applyFill="1" applyBorder="1" applyAlignment="1" applyProtection="1">
      <alignment horizontal="center" vertical="center" wrapText="1"/>
      <protection hidden="1"/>
    </xf>
    <xf numFmtId="0" fontId="12" fillId="10" borderId="3" xfId="0" applyFont="1" applyFill="1" applyBorder="1" applyAlignment="1" applyProtection="1">
      <alignment horizontal="center" vertical="top"/>
      <protection hidden="1"/>
    </xf>
    <xf numFmtId="0" fontId="12" fillId="3" borderId="11" xfId="6" applyFont="1" applyFill="1" applyBorder="1" applyAlignment="1" applyProtection="1">
      <alignment horizontal="center" vertical="center"/>
      <protection hidden="1"/>
    </xf>
    <xf numFmtId="0" fontId="12" fillId="3" borderId="13" xfId="6" applyFont="1" applyFill="1" applyBorder="1" applyAlignment="1" applyProtection="1">
      <alignment horizontal="center" vertical="center"/>
      <protection hidden="1"/>
    </xf>
    <xf numFmtId="0" fontId="11" fillId="2" borderId="2" xfId="6" applyFont="1" applyFill="1" applyBorder="1" applyProtection="1">
      <protection locked="0"/>
    </xf>
    <xf numFmtId="0" fontId="12" fillId="4" borderId="14" xfId="6" applyFont="1" applyFill="1" applyBorder="1" applyAlignment="1" applyProtection="1">
      <alignment horizontal="center"/>
      <protection hidden="1"/>
    </xf>
    <xf numFmtId="0" fontId="12" fillId="4" borderId="15" xfId="6" applyFont="1" applyFill="1" applyBorder="1" applyAlignment="1" applyProtection="1">
      <alignment horizontal="center"/>
      <protection hidden="1"/>
    </xf>
    <xf numFmtId="0" fontId="12" fillId="4" borderId="16" xfId="6" applyFont="1" applyFill="1" applyBorder="1" applyAlignment="1" applyProtection="1">
      <alignment horizontal="center"/>
      <protection hidden="1"/>
    </xf>
    <xf numFmtId="0" fontId="11" fillId="0" borderId="14" xfId="6" applyFont="1" applyBorder="1" applyAlignment="1" applyProtection="1">
      <alignment horizontal="center" vertical="center" wrapText="1"/>
      <protection hidden="1"/>
    </xf>
    <xf numFmtId="0" fontId="11" fillId="0" borderId="16" xfId="6" applyFont="1" applyBorder="1" applyAlignment="1" applyProtection="1">
      <alignment horizontal="center" vertical="center" wrapText="1"/>
      <protection hidden="1"/>
    </xf>
    <xf numFmtId="0" fontId="11" fillId="0" borderId="8" xfId="6" applyFont="1" applyBorder="1" applyAlignment="1" applyProtection="1">
      <alignment horizontal="center" vertical="center"/>
      <protection hidden="1"/>
    </xf>
    <xf numFmtId="0" fontId="11" fillId="11" borderId="3" xfId="6" applyFont="1" applyFill="1" applyBorder="1" applyAlignment="1" applyProtection="1">
      <alignment horizontal="left" vertical="center" wrapText="1"/>
      <protection hidden="1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 applyProtection="1">
      <alignment horizontal="center" vertical="center"/>
      <protection locked="0"/>
    </xf>
    <xf numFmtId="0" fontId="14" fillId="4" borderId="0" xfId="6" applyFont="1" applyFill="1" applyProtection="1"/>
    <xf numFmtId="0" fontId="11" fillId="8" borderId="2" xfId="6" applyFont="1" applyFill="1" applyBorder="1" applyProtection="1"/>
    <xf numFmtId="0" fontId="11" fillId="0" borderId="5" xfId="6" applyFont="1" applyBorder="1" applyAlignment="1" applyProtection="1">
      <alignment horizontal="left" vertical="center"/>
    </xf>
    <xf numFmtId="0" fontId="5" fillId="0" borderId="6" xfId="6" applyBorder="1" applyAlignment="1" applyProtection="1">
      <alignment horizontal="left" vertical="center"/>
    </xf>
    <xf numFmtId="0" fontId="5" fillId="0" borderId="9" xfId="6" applyBorder="1" applyAlignment="1" applyProtection="1">
      <alignment horizontal="left" vertical="center"/>
    </xf>
    <xf numFmtId="0" fontId="5" fillId="0" borderId="10" xfId="6" applyBorder="1" applyAlignment="1" applyProtection="1">
      <alignment horizontal="left" vertical="center"/>
    </xf>
    <xf numFmtId="0" fontId="11" fillId="0" borderId="5" xfId="6" applyFont="1" applyBorder="1" applyAlignment="1" applyProtection="1">
      <alignment horizontal="left" vertical="center" wrapText="1" indent="1"/>
    </xf>
    <xf numFmtId="0" fontId="5" fillId="0" borderId="4" xfId="6" applyBorder="1" applyAlignment="1" applyProtection="1">
      <alignment horizontal="left" vertical="center" indent="1"/>
    </xf>
    <xf numFmtId="0" fontId="5" fillId="0" borderId="6" xfId="6" applyBorder="1" applyAlignment="1" applyProtection="1">
      <alignment horizontal="left" vertical="center" indent="1"/>
    </xf>
    <xf numFmtId="0" fontId="5" fillId="0" borderId="9" xfId="6" applyBorder="1" applyAlignment="1" applyProtection="1">
      <alignment horizontal="left" vertical="center" indent="1"/>
    </xf>
    <xf numFmtId="0" fontId="5" fillId="0" borderId="2" xfId="6" applyBorder="1" applyAlignment="1" applyProtection="1">
      <alignment horizontal="left" vertical="center" indent="1"/>
    </xf>
    <xf numFmtId="0" fontId="5" fillId="0" borderId="10" xfId="6" applyBorder="1" applyAlignment="1" applyProtection="1">
      <alignment horizontal="left" vertical="center" indent="1"/>
    </xf>
    <xf numFmtId="0" fontId="11" fillId="0" borderId="5" xfId="6" applyFont="1" applyBorder="1" applyAlignment="1" applyProtection="1">
      <alignment horizontal="left" vertical="center" wrapText="1"/>
    </xf>
    <xf numFmtId="0" fontId="1" fillId="0" borderId="11" xfId="6" applyFont="1" applyBorder="1" applyAlignment="1" applyProtection="1">
      <alignment horizontal="left" vertical="center" wrapText="1"/>
    </xf>
    <xf numFmtId="0" fontId="2" fillId="0" borderId="13" xfId="6" applyFont="1" applyBorder="1" applyAlignment="1" applyProtection="1">
      <alignment horizontal="left" vertical="center" wrapText="1"/>
    </xf>
    <xf numFmtId="0" fontId="11" fillId="0" borderId="4" xfId="6" applyFont="1" applyBorder="1" applyAlignment="1" applyProtection="1">
      <alignment horizontal="left" vertical="center" wrapText="1"/>
    </xf>
    <xf numFmtId="0" fontId="5" fillId="0" borderId="4" xfId="6" applyBorder="1" applyAlignment="1" applyProtection="1">
      <alignment horizontal="left" vertical="center"/>
    </xf>
    <xf numFmtId="0" fontId="5" fillId="0" borderId="2" xfId="6" applyBorder="1" applyAlignment="1" applyProtection="1">
      <alignment horizontal="left" vertical="center"/>
    </xf>
    <xf numFmtId="0" fontId="11" fillId="0" borderId="18" xfId="6" applyFont="1" applyBorder="1" applyAlignment="1" applyProtection="1">
      <alignment horizontal="left" vertical="center"/>
    </xf>
    <xf numFmtId="0" fontId="5" fillId="0" borderId="19" xfId="6" applyBorder="1" applyAlignment="1" applyProtection="1">
      <alignment horizontal="left" vertical="center"/>
    </xf>
    <xf numFmtId="0" fontId="5" fillId="0" borderId="20" xfId="6" applyBorder="1" applyAlignment="1" applyProtection="1">
      <alignment horizontal="left" vertical="center"/>
    </xf>
    <xf numFmtId="0" fontId="5" fillId="0" borderId="21" xfId="6" applyBorder="1" applyAlignment="1" applyProtection="1">
      <alignment horizontal="left" vertical="center"/>
    </xf>
    <xf numFmtId="0" fontId="11" fillId="2" borderId="3" xfId="6" applyFont="1" applyFill="1" applyBorder="1" applyProtection="1">
      <protection locked="0"/>
    </xf>
    <xf numFmtId="0" fontId="5" fillId="2" borderId="3" xfId="6" applyFill="1" applyBorder="1" applyProtection="1">
      <protection locked="0"/>
    </xf>
    <xf numFmtId="0" fontId="11" fillId="2" borderId="3" xfId="6" applyFont="1" applyFill="1" applyBorder="1" applyAlignment="1" applyProtection="1">
      <alignment horizontal="center"/>
      <protection locked="0"/>
    </xf>
    <xf numFmtId="0" fontId="5" fillId="2" borderId="3" xfId="6" applyFill="1" applyBorder="1" applyAlignment="1" applyProtection="1">
      <alignment horizontal="center"/>
      <protection locked="0"/>
    </xf>
    <xf numFmtId="0" fontId="26" fillId="8" borderId="14" xfId="6" applyFont="1" applyFill="1" applyBorder="1" applyAlignment="1" applyProtection="1">
      <alignment horizontal="center"/>
    </xf>
    <xf numFmtId="0" fontId="26" fillId="8" borderId="25" xfId="6" applyFont="1" applyFill="1" applyBorder="1" applyAlignment="1" applyProtection="1">
      <alignment horizontal="center"/>
    </xf>
    <xf numFmtId="0" fontId="11" fillId="2" borderId="24" xfId="6" applyFont="1" applyFill="1" applyBorder="1" applyAlignment="1" applyProtection="1">
      <alignment horizontal="center"/>
      <protection locked="0"/>
    </xf>
    <xf numFmtId="0" fontId="5" fillId="2" borderId="25" xfId="6" applyFill="1" applyBorder="1" applyAlignment="1" applyProtection="1">
      <alignment horizontal="center"/>
      <protection locked="0"/>
    </xf>
    <xf numFmtId="0" fontId="11" fillId="2" borderId="22" xfId="6" applyFont="1" applyFill="1" applyBorder="1" applyAlignment="1" applyProtection="1">
      <alignment horizontal="center"/>
      <protection locked="0"/>
    </xf>
    <xf numFmtId="0" fontId="5" fillId="2" borderId="23" xfId="6" applyFill="1" applyBorder="1" applyAlignment="1" applyProtection="1">
      <alignment horizontal="center"/>
      <protection locked="0"/>
    </xf>
    <xf numFmtId="0" fontId="12" fillId="4" borderId="7" xfId="6" applyFont="1" applyFill="1" applyBorder="1" applyAlignment="1" applyProtection="1">
      <alignment horizontal="left"/>
    </xf>
    <xf numFmtId="0" fontId="5" fillId="4" borderId="0" xfId="6" applyFill="1" applyAlignment="1" applyProtection="1">
      <alignment horizontal="left"/>
    </xf>
    <xf numFmtId="0" fontId="5" fillId="4" borderId="8" xfId="6" applyFill="1" applyBorder="1" applyAlignment="1" applyProtection="1">
      <alignment horizontal="left"/>
    </xf>
    <xf numFmtId="0" fontId="11" fillId="2" borderId="7" xfId="6" applyFont="1" applyFill="1" applyBorder="1" applyAlignment="1" applyProtection="1">
      <alignment vertical="top" wrapText="1"/>
      <protection locked="0"/>
    </xf>
    <xf numFmtId="0" fontId="5" fillId="2" borderId="0" xfId="6" applyFill="1" applyAlignment="1" applyProtection="1">
      <alignment vertical="top" wrapText="1"/>
      <protection locked="0"/>
    </xf>
    <xf numFmtId="0" fontId="5" fillId="2" borderId="8" xfId="6" applyFill="1" applyBorder="1" applyAlignment="1" applyProtection="1">
      <alignment vertical="top" wrapText="1"/>
      <protection locked="0"/>
    </xf>
    <xf numFmtId="0" fontId="5" fillId="2" borderId="7" xfId="6" applyFill="1" applyBorder="1" applyAlignment="1" applyProtection="1">
      <alignment vertical="top" wrapText="1"/>
      <protection locked="0"/>
    </xf>
    <xf numFmtId="0" fontId="5" fillId="2" borderId="9" xfId="6" applyFill="1" applyBorder="1" applyAlignment="1" applyProtection="1">
      <alignment vertical="top" wrapText="1"/>
      <protection locked="0"/>
    </xf>
    <xf numFmtId="0" fontId="5" fillId="2" borderId="2" xfId="6" applyFill="1" applyBorder="1" applyAlignment="1" applyProtection="1">
      <alignment vertical="top" wrapText="1"/>
      <protection locked="0"/>
    </xf>
    <xf numFmtId="0" fontId="5" fillId="2" borderId="10" xfId="6" applyFill="1" applyBorder="1" applyAlignment="1" applyProtection="1">
      <alignment vertical="top" wrapText="1"/>
      <protection locked="0"/>
    </xf>
    <xf numFmtId="0" fontId="11" fillId="4" borderId="0" xfId="6" applyFont="1" applyFill="1" applyAlignment="1" applyProtection="1">
      <alignment horizontal="right" indent="1"/>
    </xf>
    <xf numFmtId="0" fontId="5" fillId="4" borderId="0" xfId="6" applyFill="1" applyAlignment="1" applyProtection="1">
      <alignment horizontal="right" indent="1"/>
    </xf>
    <xf numFmtId="0" fontId="11" fillId="2" borderId="0" xfId="6" applyFont="1" applyFill="1" applyProtection="1">
      <protection locked="0"/>
    </xf>
    <xf numFmtId="0" fontId="5" fillId="2" borderId="0" xfId="6" applyFill="1" applyProtection="1">
      <protection locked="0"/>
    </xf>
    <xf numFmtId="0" fontId="5" fillId="2" borderId="2" xfId="6" applyFill="1" applyBorder="1" applyProtection="1">
      <protection locked="0"/>
    </xf>
    <xf numFmtId="0" fontId="11" fillId="2" borderId="26" xfId="6" applyFont="1" applyFill="1" applyBorder="1" applyAlignment="1" applyProtection="1">
      <alignment horizontal="center"/>
      <protection locked="0"/>
    </xf>
    <xf numFmtId="0" fontId="5" fillId="2" borderId="27" xfId="6" applyFill="1" applyBorder="1" applyAlignment="1" applyProtection="1">
      <alignment horizontal="center"/>
      <protection locked="0"/>
    </xf>
    <xf numFmtId="0" fontId="11" fillId="2" borderId="14" xfId="6" applyFont="1" applyFill="1" applyBorder="1" applyProtection="1">
      <protection locked="0"/>
    </xf>
    <xf numFmtId="0" fontId="5" fillId="2" borderId="15" xfId="6" applyFill="1" applyBorder="1" applyProtection="1">
      <protection locked="0"/>
    </xf>
    <xf numFmtId="0" fontId="5" fillId="2" borderId="16" xfId="6" applyFill="1" applyBorder="1" applyProtection="1">
      <protection locked="0"/>
    </xf>
    <xf numFmtId="0" fontId="5" fillId="2" borderId="16" xfId="6" applyFill="1" applyBorder="1" applyAlignment="1" applyProtection="1">
      <alignment horizontal="center"/>
      <protection locked="0"/>
    </xf>
    <xf numFmtId="0" fontId="11" fillId="2" borderId="3" xfId="6" applyFont="1" applyFill="1" applyBorder="1" applyProtection="1">
      <protection locked="0" hidden="1"/>
    </xf>
    <xf numFmtId="0" fontId="5" fillId="2" borderId="3" xfId="6" applyFill="1" applyBorder="1" applyProtection="1">
      <protection locked="0" hidden="1"/>
    </xf>
    <xf numFmtId="0" fontId="11" fillId="2" borderId="3" xfId="6" applyFont="1" applyFill="1" applyBorder="1" applyAlignment="1" applyProtection="1">
      <alignment horizontal="left" indent="1"/>
      <protection locked="0"/>
    </xf>
    <xf numFmtId="0" fontId="5" fillId="2" borderId="3" xfId="6" applyFill="1" applyBorder="1" applyAlignment="1" applyProtection="1">
      <alignment horizontal="left" indent="1"/>
      <protection locked="0"/>
    </xf>
    <xf numFmtId="0" fontId="11" fillId="0" borderId="14" xfId="6" applyFont="1" applyBorder="1" applyProtection="1"/>
    <xf numFmtId="0" fontId="5" fillId="0" borderId="15" xfId="6" applyBorder="1" applyProtection="1"/>
    <xf numFmtId="0" fontId="5" fillId="0" borderId="16" xfId="6" applyBorder="1" applyProtection="1"/>
    <xf numFmtId="0" fontId="11" fillId="0" borderId="5" xfId="6" applyFont="1" applyBorder="1" applyAlignment="1" applyProtection="1">
      <alignment horizontal="left" wrapText="1" indent="1"/>
    </xf>
    <xf numFmtId="0" fontId="5" fillId="0" borderId="6" xfId="6" applyBorder="1" applyAlignment="1" applyProtection="1">
      <alignment horizontal="left" indent="1"/>
    </xf>
    <xf numFmtId="0" fontId="5" fillId="0" borderId="7" xfId="6" applyBorder="1" applyAlignment="1" applyProtection="1">
      <alignment horizontal="left" indent="1"/>
    </xf>
    <xf numFmtId="0" fontId="5" fillId="0" borderId="8" xfId="6" applyBorder="1" applyAlignment="1" applyProtection="1">
      <alignment horizontal="left" indent="1"/>
    </xf>
    <xf numFmtId="0" fontId="5" fillId="0" borderId="9" xfId="6" applyBorder="1" applyAlignment="1" applyProtection="1">
      <alignment horizontal="left" indent="1"/>
    </xf>
    <xf numFmtId="0" fontId="5" fillId="0" borderId="10" xfId="6" applyBorder="1" applyAlignment="1" applyProtection="1">
      <alignment horizontal="left" indent="1"/>
    </xf>
    <xf numFmtId="14" fontId="11" fillId="2" borderId="5" xfId="6" applyNumberFormat="1" applyFont="1" applyFill="1" applyBorder="1" applyAlignment="1" applyProtection="1">
      <alignment horizontal="left"/>
      <protection locked="0"/>
    </xf>
    <xf numFmtId="0" fontId="5" fillId="2" borderId="4" xfId="6" applyFill="1" applyBorder="1" applyAlignment="1" applyProtection="1">
      <alignment horizontal="left"/>
      <protection locked="0"/>
    </xf>
    <xf numFmtId="0" fontId="5" fillId="2" borderId="6" xfId="6" applyFill="1" applyBorder="1" applyAlignment="1" applyProtection="1">
      <alignment horizontal="left"/>
      <protection locked="0"/>
    </xf>
    <xf numFmtId="0" fontId="5" fillId="2" borderId="7" xfId="6" applyFill="1" applyBorder="1" applyAlignment="1" applyProtection="1">
      <alignment horizontal="left"/>
      <protection locked="0"/>
    </xf>
    <xf numFmtId="0" fontId="5" fillId="2" borderId="0" xfId="6" applyFill="1" applyAlignment="1" applyProtection="1">
      <alignment horizontal="left"/>
      <protection locked="0"/>
    </xf>
    <xf numFmtId="0" fontId="5" fillId="2" borderId="8" xfId="6" applyFill="1" applyBorder="1" applyAlignment="1" applyProtection="1">
      <alignment horizontal="left"/>
      <protection locked="0"/>
    </xf>
    <xf numFmtId="0" fontId="5" fillId="2" borderId="9" xfId="6" applyFill="1" applyBorder="1" applyAlignment="1" applyProtection="1">
      <alignment horizontal="left"/>
      <protection locked="0"/>
    </xf>
    <xf numFmtId="0" fontId="5" fillId="2" borderId="2" xfId="6" applyFill="1" applyBorder="1" applyAlignment="1" applyProtection="1">
      <alignment horizontal="left"/>
      <protection locked="0"/>
    </xf>
    <xf numFmtId="0" fontId="5" fillId="2" borderId="10" xfId="6" applyFill="1" applyBorder="1" applyAlignment="1" applyProtection="1">
      <alignment horizontal="left"/>
      <protection locked="0"/>
    </xf>
    <xf numFmtId="0" fontId="14" fillId="4" borderId="0" xfId="6" applyFont="1" applyFill="1" applyAlignment="1" applyProtection="1">
      <alignment horizontal="left"/>
    </xf>
    <xf numFmtId="0" fontId="15" fillId="4" borderId="0" xfId="6" applyFont="1" applyFill="1" applyAlignment="1" applyProtection="1">
      <alignment horizontal="left"/>
    </xf>
    <xf numFmtId="0" fontId="18" fillId="0" borderId="0" xfId="6" applyFont="1" applyAlignment="1" applyProtection="1">
      <alignment horizontal="left"/>
    </xf>
    <xf numFmtId="0" fontId="19" fillId="0" borderId="0" xfId="6" applyFont="1" applyAlignment="1" applyProtection="1">
      <alignment horizontal="left"/>
    </xf>
    <xf numFmtId="0" fontId="5" fillId="8" borderId="2" xfId="6" applyFill="1" applyBorder="1" applyProtection="1"/>
    <xf numFmtId="14" fontId="18" fillId="2" borderId="2" xfId="6" applyNumberFormat="1" applyFont="1" applyFill="1" applyBorder="1" applyProtection="1">
      <protection locked="0"/>
    </xf>
    <xf numFmtId="14" fontId="19" fillId="2" borderId="2" xfId="6" applyNumberFormat="1" applyFont="1" applyFill="1" applyBorder="1" applyProtection="1">
      <protection locked="0"/>
    </xf>
    <xf numFmtId="0" fontId="11" fillId="0" borderId="14" xfId="6" applyFont="1" applyBorder="1" applyAlignment="1" applyProtection="1">
      <alignment horizontal="left" vertical="center" indent="1"/>
    </xf>
    <xf numFmtId="0" fontId="5" fillId="0" borderId="16" xfId="6" applyBorder="1" applyAlignment="1" applyProtection="1">
      <alignment horizontal="left" vertical="center" indent="1"/>
    </xf>
    <xf numFmtId="0" fontId="5" fillId="0" borderId="15" xfId="6" applyBorder="1" applyAlignment="1" applyProtection="1">
      <alignment horizontal="left" vertical="center" indent="1"/>
    </xf>
    <xf numFmtId="0" fontId="12" fillId="0" borderId="14" xfId="6" applyFont="1" applyBorder="1" applyAlignment="1" applyProtection="1">
      <alignment horizontal="left" vertical="center" indent="1"/>
    </xf>
    <xf numFmtId="0" fontId="5" fillId="0" borderId="16" xfId="6" applyBorder="1" applyAlignment="1" applyProtection="1">
      <alignment horizontal="left" indent="1"/>
    </xf>
    <xf numFmtId="0" fontId="11" fillId="0" borderId="5" xfId="6" applyFont="1" applyBorder="1" applyProtection="1"/>
    <xf numFmtId="0" fontId="5" fillId="0" borderId="4" xfId="6" applyBorder="1" applyProtection="1"/>
    <xf numFmtId="0" fontId="5" fillId="0" borderId="6" xfId="6" applyBorder="1" applyProtection="1"/>
    <xf numFmtId="0" fontId="5" fillId="0" borderId="9" xfId="6" applyBorder="1" applyProtection="1"/>
    <xf numFmtId="0" fontId="5" fillId="0" borderId="2" xfId="6" applyBorder="1" applyProtection="1"/>
    <xf numFmtId="0" fontId="5" fillId="0" borderId="10" xfId="6" applyBorder="1" applyProtection="1"/>
    <xf numFmtId="0" fontId="24" fillId="0" borderId="5" xfId="6" applyFont="1" applyBorder="1" applyAlignment="1" applyProtection="1">
      <alignment horizontal="left" vertical="center" wrapText="1" indent="1"/>
    </xf>
    <xf numFmtId="0" fontId="10" fillId="0" borderId="4" xfId="6" applyFont="1" applyBorder="1" applyAlignment="1" applyProtection="1">
      <alignment horizontal="left" vertical="center" indent="1"/>
    </xf>
    <xf numFmtId="0" fontId="11" fillId="12" borderId="5" xfId="6" applyFont="1" applyFill="1" applyBorder="1" applyAlignment="1" applyProtection="1">
      <alignment horizontal="left"/>
      <protection locked="0"/>
    </xf>
    <xf numFmtId="0" fontId="5" fillId="12" borderId="4" xfId="6" applyFill="1" applyBorder="1" applyAlignment="1" applyProtection="1">
      <alignment horizontal="left"/>
      <protection locked="0"/>
    </xf>
    <xf numFmtId="0" fontId="5" fillId="12" borderId="6" xfId="6" applyFill="1" applyBorder="1" applyAlignment="1" applyProtection="1">
      <alignment horizontal="left"/>
      <protection locked="0"/>
    </xf>
    <xf numFmtId="0" fontId="5" fillId="12" borderId="7" xfId="6" applyFill="1" applyBorder="1" applyAlignment="1" applyProtection="1">
      <alignment horizontal="left"/>
      <protection locked="0"/>
    </xf>
    <xf numFmtId="0" fontId="5" fillId="12" borderId="0" xfId="6" applyFill="1" applyAlignment="1" applyProtection="1">
      <alignment horizontal="left"/>
      <protection locked="0"/>
    </xf>
    <xf numFmtId="0" fontId="5" fillId="12" borderId="8" xfId="6" applyFill="1" applyBorder="1" applyAlignment="1" applyProtection="1">
      <alignment horizontal="left"/>
      <protection locked="0"/>
    </xf>
    <xf numFmtId="0" fontId="5" fillId="12" borderId="9" xfId="6" applyFill="1" applyBorder="1" applyAlignment="1" applyProtection="1">
      <alignment horizontal="left"/>
      <protection locked="0"/>
    </xf>
    <xf numFmtId="0" fontId="5" fillId="12" borderId="2" xfId="6" applyFill="1" applyBorder="1" applyAlignment="1" applyProtection="1">
      <alignment horizontal="left"/>
      <protection locked="0"/>
    </xf>
    <xf numFmtId="0" fontId="5" fillId="12" borderId="10" xfId="6" applyFill="1" applyBorder="1" applyAlignment="1" applyProtection="1">
      <alignment horizontal="left"/>
      <protection locked="0"/>
    </xf>
    <xf numFmtId="0" fontId="11" fillId="2" borderId="7" xfId="6" applyFont="1" applyFill="1" applyBorder="1" applyAlignment="1" applyProtection="1">
      <alignment horizontal="left" vertical="top" wrapText="1" indent="1"/>
      <protection locked="0"/>
    </xf>
    <xf numFmtId="0" fontId="5" fillId="2" borderId="0" xfId="6" applyFill="1" applyAlignment="1" applyProtection="1">
      <alignment horizontal="left" vertical="top" wrapText="1" indent="1"/>
      <protection locked="0"/>
    </xf>
    <xf numFmtId="0" fontId="5" fillId="2" borderId="8" xfId="6" applyFill="1" applyBorder="1" applyAlignment="1" applyProtection="1">
      <alignment horizontal="left" vertical="top" wrapText="1" indent="1"/>
      <protection locked="0"/>
    </xf>
    <xf numFmtId="0" fontId="5" fillId="2" borderId="7" xfId="6" applyFill="1" applyBorder="1" applyAlignment="1" applyProtection="1">
      <alignment horizontal="left" vertical="top" wrapText="1" indent="1"/>
      <protection locked="0"/>
    </xf>
    <xf numFmtId="0" fontId="5" fillId="2" borderId="9" xfId="6" applyFill="1" applyBorder="1" applyAlignment="1" applyProtection="1">
      <alignment horizontal="left" vertical="top" wrapText="1" indent="1"/>
      <protection locked="0"/>
    </xf>
    <xf numFmtId="0" fontId="5" fillId="2" borderId="2" xfId="6" applyFill="1" applyBorder="1" applyAlignment="1" applyProtection="1">
      <alignment horizontal="left" vertical="top" wrapText="1" indent="1"/>
      <protection locked="0"/>
    </xf>
    <xf numFmtId="0" fontId="5" fillId="2" borderId="10" xfId="6" applyFill="1" applyBorder="1" applyAlignment="1" applyProtection="1">
      <alignment horizontal="left" vertical="top" wrapText="1" indent="1"/>
      <protection locked="0"/>
    </xf>
    <xf numFmtId="0" fontId="11" fillId="2" borderId="5" xfId="6" applyFont="1" applyFill="1" applyBorder="1" applyAlignment="1" applyProtection="1">
      <alignment horizontal="left"/>
      <protection locked="0"/>
    </xf>
    <xf numFmtId="0" fontId="11" fillId="0" borderId="5" xfId="6" applyFont="1" applyBorder="1" applyAlignment="1" applyProtection="1">
      <alignment horizontal="left" vertical="top" wrapText="1" indent="1"/>
    </xf>
    <xf numFmtId="0" fontId="5" fillId="0" borderId="6" xfId="6" applyBorder="1" applyAlignment="1" applyProtection="1">
      <alignment horizontal="left" vertical="top" indent="1"/>
    </xf>
    <xf numFmtId="0" fontId="5" fillId="0" borderId="7" xfId="6" applyBorder="1" applyAlignment="1" applyProtection="1">
      <alignment horizontal="left" vertical="top" indent="1"/>
    </xf>
    <xf numFmtId="0" fontId="5" fillId="0" borderId="8" xfId="6" applyBorder="1" applyAlignment="1" applyProtection="1">
      <alignment horizontal="left" vertical="top" indent="1"/>
    </xf>
    <xf numFmtId="0" fontId="5" fillId="0" borderId="9" xfId="6" applyBorder="1" applyAlignment="1" applyProtection="1">
      <alignment horizontal="left" vertical="top" indent="1"/>
    </xf>
    <xf numFmtId="0" fontId="5" fillId="0" borderId="10" xfId="6" applyBorder="1" applyAlignment="1" applyProtection="1">
      <alignment horizontal="left" vertical="top" indent="1"/>
    </xf>
    <xf numFmtId="0" fontId="11" fillId="3" borderId="5" xfId="6" applyFont="1" applyFill="1" applyBorder="1" applyAlignment="1" applyProtection="1">
      <alignment horizontal="left"/>
    </xf>
    <xf numFmtId="0" fontId="5" fillId="3" borderId="4" xfId="6" applyFill="1" applyBorder="1" applyAlignment="1" applyProtection="1">
      <alignment horizontal="left"/>
    </xf>
    <xf numFmtId="0" fontId="5" fillId="3" borderId="6" xfId="6" applyFill="1" applyBorder="1" applyAlignment="1" applyProtection="1">
      <alignment horizontal="left"/>
    </xf>
    <xf numFmtId="0" fontId="5" fillId="3" borderId="7" xfId="6" applyFill="1" applyBorder="1" applyAlignment="1" applyProtection="1">
      <alignment horizontal="left"/>
    </xf>
    <xf numFmtId="0" fontId="5" fillId="3" borderId="0" xfId="6" applyFill="1" applyAlignment="1" applyProtection="1">
      <alignment horizontal="left"/>
    </xf>
    <xf numFmtId="0" fontId="5" fillId="3" borderId="8" xfId="6" applyFill="1" applyBorder="1" applyAlignment="1" applyProtection="1">
      <alignment horizontal="left"/>
    </xf>
    <xf numFmtId="0" fontId="5" fillId="3" borderId="9" xfId="6" applyFill="1" applyBorder="1" applyAlignment="1" applyProtection="1">
      <alignment horizontal="left"/>
    </xf>
    <xf numFmtId="0" fontId="5" fillId="3" borderId="2" xfId="6" applyFill="1" applyBorder="1" applyAlignment="1" applyProtection="1">
      <alignment horizontal="left"/>
    </xf>
    <xf numFmtId="0" fontId="5" fillId="3" borderId="10" xfId="6" applyFill="1" applyBorder="1" applyAlignment="1" applyProtection="1">
      <alignment horizontal="left"/>
    </xf>
  </cellXfs>
  <cellStyles count="22">
    <cellStyle name="Besuchter Hyperlink" xfId="13" builtinId="9" hidden="1"/>
    <cellStyle name="Besuchter Hyperlink" xfId="14" builtinId="9" hidden="1"/>
    <cellStyle name="Besuchter Hyperlink" xfId="15" builtinId="9" hidden="1"/>
    <cellStyle name="Besuchter Hyperlink" xfId="16" builtinId="9" hidden="1"/>
    <cellStyle name="Dezimal 2" xfId="9" xr:uid="{00000000-0005-0000-0000-000004000000}"/>
    <cellStyle name="Dezimal 2 2" xfId="19" xr:uid="{00000000-0005-0000-0000-000005000000}"/>
    <cellStyle name="Komma" xfId="17" builtinId="3"/>
    <cellStyle name="Komma 2" xfId="21" xr:uid="{00000000-0005-0000-0000-000007000000}"/>
    <cellStyle name="Standard" xfId="0" builtinId="0" customBuiltin="1"/>
    <cellStyle name="Standard 2" xfId="7" xr:uid="{00000000-0005-0000-0000-000009000000}"/>
    <cellStyle name="Standard 3" xfId="8" xr:uid="{00000000-0005-0000-0000-00000A000000}"/>
    <cellStyle name="Standard 3 2" xfId="12" xr:uid="{00000000-0005-0000-0000-00000B000000}"/>
    <cellStyle name="Standard 3 2 2" xfId="20" xr:uid="{00000000-0005-0000-0000-00000C000000}"/>
    <cellStyle name="Standard 4" xfId="10" xr:uid="{00000000-0005-0000-0000-00000D000000}"/>
    <cellStyle name="Standard 5" xfId="11" xr:uid="{00000000-0005-0000-0000-00000E000000}"/>
    <cellStyle name="Standard 6" xfId="6" xr:uid="{00000000-0005-0000-0000-00000F000000}"/>
    <cellStyle name="Standard 6 2" xfId="18" xr:uid="{00000000-0005-0000-0000-000010000000}"/>
    <cellStyle name="Überschrift" xfId="2" builtinId="15" customBuiltin="1"/>
    <cellStyle name="Überschrift 1" xfId="1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</cellStyles>
  <dxfs count="35">
    <dxf>
      <fill>
        <patternFill>
          <bgColor rgb="FFCCFFFF"/>
        </patternFill>
      </fill>
      <border>
        <bottom style="thin">
          <color auto="1"/>
        </bottom>
        <vertical/>
        <horizontal/>
      </border>
    </dxf>
    <dxf>
      <fill>
        <patternFill>
          <bgColor rgb="FFCCFFFF"/>
        </patternFill>
      </fill>
      <border>
        <bottom style="thin">
          <color auto="1"/>
        </bottom>
        <vertical/>
        <horizontal/>
      </border>
    </dxf>
    <dxf>
      <fill>
        <patternFill>
          <bgColor rgb="FFCCFFFF"/>
        </patternFill>
      </fill>
      <border>
        <bottom style="thin">
          <color auto="1"/>
        </bottom>
        <vertical/>
        <horizontal/>
      </border>
    </dxf>
    <dxf>
      <fill>
        <patternFill>
          <bgColor rgb="FFCCFFFF"/>
        </patternFill>
      </fill>
      <border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CCFFFF"/>
        </patternFill>
      </fill>
      <border>
        <bottom style="thin">
          <color auto="1"/>
        </bottom>
        <vertical/>
        <horizontal/>
      </border>
    </dxf>
    <dxf>
      <fill>
        <patternFill>
          <bgColor rgb="FFCCFFFF"/>
        </patternFill>
      </fill>
      <border>
        <bottom style="thin">
          <color auto="1"/>
        </bottom>
        <vertical/>
        <horizontal/>
      </border>
    </dxf>
    <dxf>
      <fill>
        <patternFill>
          <bgColor rgb="FFCCFFFF"/>
        </patternFill>
      </fill>
      <border>
        <bottom style="thin">
          <color auto="1"/>
        </bottom>
        <vertical/>
        <horizontal/>
      </border>
    </dxf>
    <dxf>
      <fill>
        <patternFill>
          <bgColor rgb="FFCCFFFF"/>
        </patternFill>
      </fill>
      <border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CCFFFF"/>
        </patternFill>
      </fill>
      <border>
        <bottom style="thin">
          <color auto="1"/>
        </bottom>
        <vertical/>
        <horizontal/>
      </border>
    </dxf>
    <dxf>
      <fill>
        <patternFill>
          <bgColor rgb="FFCCFFFF"/>
        </patternFill>
      </fill>
      <border>
        <bottom style="thin">
          <color auto="1"/>
        </bottom>
        <vertical/>
        <horizontal/>
      </border>
    </dxf>
    <dxf>
      <fill>
        <patternFill>
          <bgColor rgb="FFCCFFFF"/>
        </patternFill>
      </fill>
      <border>
        <bottom style="thin">
          <color auto="1"/>
        </bottom>
        <vertical/>
        <horizontal/>
      </border>
    </dxf>
    <dxf>
      <fill>
        <patternFill>
          <bgColor rgb="FFCCFFFF"/>
        </patternFill>
      </fill>
      <border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b/>
        <color theme="1"/>
      </font>
      <border>
        <right/>
      </border>
    </dxf>
    <dxf>
      <font>
        <b/>
        <color theme="1"/>
      </font>
      <border>
        <left/>
      </border>
    </dxf>
    <dxf>
      <font>
        <b/>
        <color theme="1"/>
      </font>
      <border>
        <top style="thin">
          <color theme="1"/>
        </top>
      </border>
    </dxf>
    <dxf>
      <font>
        <b/>
        <color theme="1"/>
      </font>
      <border>
        <bottom style="medium">
          <color theme="1"/>
        </bottom>
      </border>
    </dxf>
    <dxf>
      <font>
        <color theme="1"/>
      </font>
      <border>
        <top style="thin">
          <color theme="1"/>
        </top>
        <bottom style="thin">
          <color theme="1"/>
        </bottom>
        <vertical style="thin">
          <color theme="1"/>
        </vertical>
      </border>
    </dxf>
  </dxfs>
  <tableStyles count="1" defaultTableStyle="Tabelle CD BL" defaultPivotStyle="PivotStyleLight16">
    <tableStyle name="Tabelle CD BL" pivot="0" count="6" xr9:uid="{00000000-0011-0000-FFFF-FFFF00000000}">
      <tableStyleElement type="wholeTable" dxfId="34"/>
      <tableStyleElement type="headerRow" dxfId="33"/>
      <tableStyleElement type="totalRow" dxfId="32"/>
      <tableStyleElement type="firstColumn" dxfId="31"/>
      <tableStyleElement type="lastColumn" dxfId="30"/>
      <tableStyleElement type="firstRowStripe" size="2"/>
    </tableStyle>
  </tableStyles>
  <colors>
    <mruColors>
      <color rgb="FFCCFFFF"/>
      <color rgb="FFFFFFCC"/>
      <color rgb="FFCCFFCC"/>
      <color rgb="FFFFCC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717550</xdr:colOff>
          <xdr:row>5</xdr:row>
          <xdr:rowOff>152400</xdr:rowOff>
        </xdr:from>
        <xdr:to>
          <xdr:col>1</xdr:col>
          <xdr:colOff>69850</xdr:colOff>
          <xdr:row>7</xdr:row>
          <xdr:rowOff>38100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717550</xdr:colOff>
          <xdr:row>6</xdr:row>
          <xdr:rowOff>165100</xdr:rowOff>
        </xdr:from>
        <xdr:to>
          <xdr:col>1</xdr:col>
          <xdr:colOff>69850</xdr:colOff>
          <xdr:row>8</xdr:row>
          <xdr:rowOff>38100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3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717550</xdr:colOff>
          <xdr:row>5</xdr:row>
          <xdr:rowOff>152400</xdr:rowOff>
        </xdr:from>
        <xdr:to>
          <xdr:col>1</xdr:col>
          <xdr:colOff>57150</xdr:colOff>
          <xdr:row>7</xdr:row>
          <xdr:rowOff>76200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4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717550</xdr:colOff>
          <xdr:row>6</xdr:row>
          <xdr:rowOff>165100</xdr:rowOff>
        </xdr:from>
        <xdr:to>
          <xdr:col>1</xdr:col>
          <xdr:colOff>57150</xdr:colOff>
          <xdr:row>8</xdr:row>
          <xdr:rowOff>76200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4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CDBL">
  <a:themeElements>
    <a:clrScheme name="CDBL">
      <a:dk1>
        <a:sysClr val="windowText" lastClr="000000"/>
      </a:dk1>
      <a:lt1>
        <a:sysClr val="window" lastClr="FFFFFF"/>
      </a:lt1>
      <a:dk2>
        <a:srgbClr val="555959"/>
      </a:dk2>
      <a:lt2>
        <a:srgbClr val="E6F2F2"/>
      </a:lt2>
      <a:accent1>
        <a:srgbClr val="FF0000"/>
      </a:accent1>
      <a:accent2>
        <a:srgbClr val="808080"/>
      </a:accent2>
      <a:accent3>
        <a:srgbClr val="242626"/>
      </a:accent3>
      <a:accent4>
        <a:srgbClr val="555959"/>
      </a:accent4>
      <a:accent5>
        <a:srgbClr val="858C8C"/>
      </a:accent5>
      <a:accent6>
        <a:srgbClr val="E6F2F2"/>
      </a:accent6>
      <a:hlink>
        <a:srgbClr val="FF0000"/>
      </a:hlink>
      <a:folHlink>
        <a:srgbClr val="954F72"/>
      </a:folHlink>
    </a:clrScheme>
    <a:fontScheme name="CD BL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ctrlProp" Target="../ctrlProps/ctrlProp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V46"/>
  <sheetViews>
    <sheetView tabSelected="1" view="pageBreakPreview" topLeftCell="A9" zoomScale="76" zoomScaleNormal="70" zoomScaleSheetLayoutView="115" workbookViewId="0">
      <selection activeCell="C18" sqref="C18:D18"/>
    </sheetView>
  </sheetViews>
  <sheetFormatPr baseColWidth="10" defaultColWidth="11.453125" defaultRowHeight="12.5" x14ac:dyDescent="0.25"/>
  <cols>
    <col min="1" max="1" width="3.1796875" style="74" customWidth="1"/>
    <col min="2" max="4" width="11.1796875" style="74" customWidth="1"/>
    <col min="5" max="5" width="3.1796875" style="74" customWidth="1"/>
    <col min="6" max="6" width="15.7265625" style="74" customWidth="1"/>
    <col min="7" max="8" width="11.1796875" style="74" customWidth="1"/>
    <col min="9" max="9" width="3.1796875" style="74" customWidth="1"/>
    <col min="10" max="10" width="18.7265625" style="74" customWidth="1"/>
    <col min="11" max="11" width="11.26953125" style="74" customWidth="1"/>
    <col min="12" max="13" width="21" style="74" customWidth="1"/>
    <col min="14" max="18" width="18.7265625" style="74" customWidth="1"/>
    <col min="19" max="19" width="19.54296875" style="74" customWidth="1"/>
    <col min="20" max="20" width="20.81640625" style="74" customWidth="1"/>
    <col min="21" max="21" width="3.1796875" style="74" customWidth="1"/>
    <col min="22" max="22" width="27.453125" style="74" customWidth="1"/>
    <col min="23" max="16384" width="11.453125" style="74"/>
  </cols>
  <sheetData>
    <row r="1" spans="2:22" s="46" customFormat="1" ht="18" x14ac:dyDescent="0.4">
      <c r="B1" s="44" t="s">
        <v>121</v>
      </c>
      <c r="C1" s="45"/>
      <c r="D1" s="45"/>
      <c r="E1" s="45"/>
      <c r="F1" s="45"/>
      <c r="G1" s="45"/>
      <c r="H1" s="45"/>
      <c r="I1" s="45"/>
      <c r="J1" s="45"/>
      <c r="R1" s="45"/>
      <c r="V1" s="74"/>
    </row>
    <row r="2" spans="2:22" s="46" customFormat="1" ht="14.25" customHeight="1" x14ac:dyDescent="0.3"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92" t="s">
        <v>84</v>
      </c>
      <c r="N2" s="149" t="s">
        <v>116</v>
      </c>
      <c r="O2" s="149"/>
      <c r="P2" s="149"/>
      <c r="Q2" s="149"/>
      <c r="V2" s="74"/>
    </row>
    <row r="3" spans="2:22" s="46" customFormat="1" ht="14.25" customHeight="1" x14ac:dyDescent="0.3">
      <c r="B3" s="1" t="s">
        <v>0</v>
      </c>
      <c r="C3" s="237"/>
      <c r="D3" s="237"/>
      <c r="E3" s="237"/>
      <c r="H3" s="45"/>
      <c r="I3" s="45"/>
      <c r="J3" s="13" t="s">
        <v>1</v>
      </c>
      <c r="K3" s="75"/>
      <c r="L3" s="52"/>
      <c r="N3" s="150" t="s">
        <v>117</v>
      </c>
      <c r="O3" s="150"/>
      <c r="P3" s="150"/>
      <c r="Q3" s="150"/>
      <c r="S3" s="45"/>
      <c r="T3" s="45"/>
      <c r="U3" s="45"/>
      <c r="V3" s="74"/>
    </row>
    <row r="4" spans="2:22" s="46" customFormat="1" ht="15" customHeight="1" x14ac:dyDescent="0.3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N4" s="244" t="s">
        <v>96</v>
      </c>
      <c r="O4" s="244"/>
      <c r="P4" s="244"/>
      <c r="Q4" s="244"/>
      <c r="R4" s="45"/>
      <c r="V4" s="74"/>
    </row>
    <row r="5" spans="2:22" s="46" customFormat="1" ht="14" x14ac:dyDescent="0.3"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V5" s="74"/>
    </row>
    <row r="6" spans="2:22" s="46" customFormat="1" ht="14" x14ac:dyDescent="0.3">
      <c r="B6" s="238" t="s">
        <v>2</v>
      </c>
      <c r="C6" s="239"/>
      <c r="D6" s="240"/>
      <c r="E6" s="47"/>
      <c r="F6" s="238" t="s">
        <v>44</v>
      </c>
      <c r="G6" s="239"/>
      <c r="H6" s="240"/>
      <c r="I6" s="45"/>
      <c r="J6" s="238" t="s">
        <v>58</v>
      </c>
      <c r="K6" s="239"/>
      <c r="L6" s="239"/>
      <c r="M6" s="239"/>
      <c r="N6" s="239"/>
      <c r="O6" s="239"/>
      <c r="P6" s="239"/>
      <c r="Q6" s="239"/>
      <c r="R6" s="239"/>
      <c r="S6" s="239"/>
      <c r="T6" s="240"/>
      <c r="U6" s="48"/>
      <c r="V6" s="49" t="s">
        <v>67</v>
      </c>
    </row>
    <row r="7" spans="2:22" s="46" customFormat="1" ht="14" x14ac:dyDescent="0.3"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T7" s="50"/>
      <c r="U7" s="51"/>
      <c r="V7" s="74"/>
    </row>
    <row r="8" spans="2:22" s="46" customFormat="1" ht="14" x14ac:dyDescent="0.3">
      <c r="B8" s="164" t="s">
        <v>3</v>
      </c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6"/>
      <c r="U8" s="69"/>
      <c r="V8" s="32" t="s">
        <v>3</v>
      </c>
    </row>
    <row r="9" spans="2:22" s="46" customFormat="1" ht="74.25" customHeight="1" x14ac:dyDescent="0.25">
      <c r="B9" s="35"/>
      <c r="C9" s="241" t="s">
        <v>9</v>
      </c>
      <c r="D9" s="242"/>
      <c r="E9" s="96"/>
      <c r="F9" s="37" t="s">
        <v>51</v>
      </c>
      <c r="G9" s="194" t="s">
        <v>4</v>
      </c>
      <c r="H9" s="243"/>
      <c r="I9" s="97"/>
      <c r="J9" s="34" t="s">
        <v>73</v>
      </c>
      <c r="K9" s="37" t="s">
        <v>27</v>
      </c>
      <c r="L9" s="98" t="s">
        <v>78</v>
      </c>
      <c r="M9" s="99" t="s">
        <v>79</v>
      </c>
      <c r="N9" s="100" t="s">
        <v>94</v>
      </c>
      <c r="O9" s="101" t="s">
        <v>98</v>
      </c>
      <c r="P9" s="100" t="s">
        <v>89</v>
      </c>
      <c r="Q9" s="100" t="s">
        <v>88</v>
      </c>
      <c r="R9" s="89" t="s">
        <v>5</v>
      </c>
      <c r="S9" s="41" t="s">
        <v>83</v>
      </c>
      <c r="T9" s="38" t="s">
        <v>52</v>
      </c>
      <c r="U9" s="70"/>
      <c r="V9" s="102" t="s">
        <v>86</v>
      </c>
    </row>
    <row r="10" spans="2:22" s="46" customFormat="1" ht="15" customHeight="1" x14ac:dyDescent="0.3">
      <c r="B10" s="5" t="s">
        <v>48</v>
      </c>
      <c r="C10" s="213"/>
      <c r="D10" s="214"/>
      <c r="E10" s="53"/>
      <c r="F10" s="187" t="s">
        <v>7</v>
      </c>
      <c r="G10" s="189"/>
      <c r="H10" s="190"/>
      <c r="I10" s="53"/>
      <c r="J10" s="193" t="s">
        <v>47</v>
      </c>
      <c r="K10" s="196"/>
      <c r="L10" s="158"/>
      <c r="M10" s="158"/>
      <c r="N10" s="156">
        <f>KG_KL</f>
        <v>0</v>
      </c>
      <c r="O10" s="158"/>
      <c r="P10" s="156">
        <f>KG_KL*(1/8)</f>
        <v>0</v>
      </c>
      <c r="Q10" s="156">
        <f>KG_KL*(1/4)</f>
        <v>0</v>
      </c>
      <c r="R10" s="235">
        <f>SUM(K10:K11+N10+P10+Q10)</f>
        <v>0</v>
      </c>
      <c r="S10" s="201">
        <f>SUMIF(Ausnahmeantrag!$B$8:$C$14,"KG",Ausnahmeantrag!$E$8:$G$14)</f>
        <v>0</v>
      </c>
      <c r="T10" s="204">
        <f>SUM(R10:S11)</f>
        <v>0</v>
      </c>
      <c r="U10" s="71"/>
      <c r="V10" s="156"/>
    </row>
    <row r="11" spans="2:22" s="46" customFormat="1" ht="15" customHeight="1" x14ac:dyDescent="0.3">
      <c r="B11" s="7" t="s">
        <v>49</v>
      </c>
      <c r="C11" s="213"/>
      <c r="D11" s="214"/>
      <c r="E11" s="53"/>
      <c r="F11" s="208"/>
      <c r="G11" s="209"/>
      <c r="H11" s="210"/>
      <c r="I11" s="53"/>
      <c r="J11" s="195"/>
      <c r="K11" s="198"/>
      <c r="L11" s="159"/>
      <c r="M11" s="159"/>
      <c r="N11" s="157"/>
      <c r="O11" s="159"/>
      <c r="P11" s="157"/>
      <c r="Q11" s="157"/>
      <c r="R11" s="236"/>
      <c r="S11" s="203"/>
      <c r="T11" s="206"/>
      <c r="U11" s="71"/>
      <c r="V11" s="157"/>
    </row>
    <row r="12" spans="2:22" s="46" customFormat="1" ht="14" x14ac:dyDescent="0.3">
      <c r="B12" s="43" t="s">
        <v>6</v>
      </c>
      <c r="C12" s="162">
        <f>SUM(C10+C11)</f>
        <v>0</v>
      </c>
      <c r="D12" s="163"/>
      <c r="E12" s="53"/>
      <c r="F12" s="53"/>
      <c r="G12" s="234">
        <f>SUM(G10)</f>
        <v>0</v>
      </c>
      <c r="H12" s="234"/>
      <c r="I12" s="53"/>
      <c r="J12" s="53"/>
      <c r="K12" s="53"/>
      <c r="L12" s="53"/>
      <c r="M12" s="53"/>
      <c r="N12" s="53"/>
      <c r="O12" s="53"/>
      <c r="P12" s="53"/>
      <c r="Q12" s="53"/>
      <c r="R12" s="54"/>
      <c r="S12" s="56"/>
      <c r="T12" s="57"/>
      <c r="U12" s="39"/>
      <c r="V12" s="39"/>
    </row>
    <row r="13" spans="2:22" s="46" customFormat="1" ht="14" x14ac:dyDescent="0.3">
      <c r="B13" s="53"/>
      <c r="C13" s="53"/>
      <c r="D13" s="53"/>
      <c r="E13" s="45"/>
      <c r="F13" s="53"/>
      <c r="G13" s="53"/>
      <c r="H13" s="53"/>
      <c r="I13" s="45"/>
      <c r="J13" s="53"/>
      <c r="K13" s="53"/>
      <c r="L13" s="53"/>
      <c r="M13" s="53"/>
      <c r="N13" s="53"/>
      <c r="O13" s="53"/>
      <c r="P13" s="53"/>
      <c r="Q13" s="53"/>
      <c r="R13" s="54"/>
      <c r="T13" s="50"/>
      <c r="U13" s="51"/>
      <c r="V13" s="55"/>
    </row>
    <row r="14" spans="2:22" s="46" customFormat="1" ht="14" x14ac:dyDescent="0.3">
      <c r="B14" s="164" t="s">
        <v>8</v>
      </c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6"/>
      <c r="U14" s="69"/>
      <c r="V14" s="26" t="s">
        <v>68</v>
      </c>
    </row>
    <row r="15" spans="2:22" s="46" customFormat="1" ht="36" customHeight="1" x14ac:dyDescent="0.25">
      <c r="B15" s="225"/>
      <c r="C15" s="227" t="s">
        <v>9</v>
      </c>
      <c r="D15" s="228"/>
      <c r="E15" s="96"/>
      <c r="F15" s="229" t="s">
        <v>51</v>
      </c>
      <c r="G15" s="167" t="s">
        <v>4</v>
      </c>
      <c r="H15" s="168"/>
      <c r="I15" s="97"/>
      <c r="J15" s="231" t="s">
        <v>72</v>
      </c>
      <c r="K15" s="229" t="s">
        <v>27</v>
      </c>
      <c r="L15" s="232" t="s">
        <v>78</v>
      </c>
      <c r="M15" s="232" t="s">
        <v>79</v>
      </c>
      <c r="N15" s="217" t="s">
        <v>94</v>
      </c>
      <c r="O15" s="215" t="s">
        <v>98</v>
      </c>
      <c r="P15" s="217" t="s">
        <v>90</v>
      </c>
      <c r="Q15" s="217" t="s">
        <v>88</v>
      </c>
      <c r="R15" s="219" t="s">
        <v>5</v>
      </c>
      <c r="S15" s="221" t="s">
        <v>83</v>
      </c>
      <c r="T15" s="223" t="s">
        <v>52</v>
      </c>
      <c r="U15" s="70"/>
      <c r="V15" s="212" t="s">
        <v>87</v>
      </c>
    </row>
    <row r="16" spans="2:22" s="46" customFormat="1" ht="36" customHeight="1" x14ac:dyDescent="0.25">
      <c r="B16" s="226"/>
      <c r="C16" s="167"/>
      <c r="D16" s="168"/>
      <c r="E16" s="96"/>
      <c r="F16" s="230"/>
      <c r="G16" s="103" t="s">
        <v>10</v>
      </c>
      <c r="H16" s="104" t="s">
        <v>11</v>
      </c>
      <c r="I16" s="97"/>
      <c r="J16" s="167"/>
      <c r="K16" s="230"/>
      <c r="L16" s="233"/>
      <c r="M16" s="233"/>
      <c r="N16" s="218"/>
      <c r="O16" s="216"/>
      <c r="P16" s="218"/>
      <c r="Q16" s="218"/>
      <c r="R16" s="220"/>
      <c r="S16" s="222"/>
      <c r="T16" s="224"/>
      <c r="U16" s="70"/>
      <c r="V16" s="212"/>
    </row>
    <row r="17" spans="2:22" s="46" customFormat="1" ht="14" x14ac:dyDescent="0.3">
      <c r="B17" s="5" t="s">
        <v>57</v>
      </c>
      <c r="C17" s="213"/>
      <c r="D17" s="214"/>
      <c r="E17" s="53"/>
      <c r="F17" s="5" t="s">
        <v>12</v>
      </c>
      <c r="G17" s="76"/>
      <c r="H17" s="77"/>
      <c r="I17" s="66"/>
      <c r="J17" s="5" t="s">
        <v>56</v>
      </c>
      <c r="K17" s="147"/>
      <c r="L17" s="80"/>
      <c r="M17" s="39"/>
      <c r="N17" s="80">
        <f>SUM(G17:H17)</f>
        <v>0</v>
      </c>
      <c r="O17" s="80">
        <f>PS1_KL_MS</f>
        <v>0</v>
      </c>
      <c r="P17" s="81">
        <f>SUM(G17:H17)*(1/8)</f>
        <v>0</v>
      </c>
      <c r="Q17" s="81">
        <f>SUM(G17:H17)*(1/4)</f>
        <v>0</v>
      </c>
      <c r="R17" s="11">
        <f>SUM(K17:K17+L17+N17)+O17+P17+Q17</f>
        <v>0</v>
      </c>
      <c r="S17" s="148">
        <f>SUMIF(Ausnahmeantrag!$B$8:$C$14,B17,Ausnahmeantrag!$E$8:$G$14)</f>
        <v>0</v>
      </c>
      <c r="T17" s="8">
        <f t="shared" ref="T17:T22" si="0">SUM(R17:S17)</f>
        <v>0</v>
      </c>
      <c r="U17" s="39"/>
      <c r="V17" s="80"/>
    </row>
    <row r="18" spans="2:22" s="46" customFormat="1" ht="14" x14ac:dyDescent="0.3">
      <c r="B18" s="5" t="s">
        <v>13</v>
      </c>
      <c r="C18" s="213"/>
      <c r="D18" s="214"/>
      <c r="E18" s="53"/>
      <c r="F18" s="5" t="s">
        <v>12</v>
      </c>
      <c r="G18" s="147"/>
      <c r="H18" s="77"/>
      <c r="I18" s="66"/>
      <c r="J18" s="5" t="s">
        <v>56</v>
      </c>
      <c r="K18" s="147"/>
      <c r="L18" s="80"/>
      <c r="M18" s="39"/>
      <c r="N18" s="80">
        <f t="shared" ref="N18:N22" si="1">SUM(G18:H18)</f>
        <v>0</v>
      </c>
      <c r="O18" s="80">
        <f>PS2_KL_MS</f>
        <v>0</v>
      </c>
      <c r="P18" s="81">
        <f t="shared" ref="P18:P22" si="2">SUM(G18:H18)*(1/8)</f>
        <v>0</v>
      </c>
      <c r="Q18" s="81">
        <f t="shared" ref="Q18:Q22" si="3">SUM(G18:H18)*(1/4)</f>
        <v>0</v>
      </c>
      <c r="R18" s="11">
        <f>SUM(K18:K18+L18+N18+O18+P18+Q18)</f>
        <v>0</v>
      </c>
      <c r="S18" s="148">
        <f>SUMIF(Ausnahmeantrag!$B$8:$C$14,B18,Ausnahmeantrag!$E$8:$G$14)</f>
        <v>0</v>
      </c>
      <c r="T18" s="8">
        <f t="shared" si="0"/>
        <v>0</v>
      </c>
      <c r="U18" s="39"/>
      <c r="V18" s="80"/>
    </row>
    <row r="19" spans="2:22" s="46" customFormat="1" ht="14" x14ac:dyDescent="0.3">
      <c r="B19" s="5" t="s">
        <v>14</v>
      </c>
      <c r="C19" s="213"/>
      <c r="D19" s="214"/>
      <c r="E19" s="53"/>
      <c r="F19" s="5" t="s">
        <v>12</v>
      </c>
      <c r="G19" s="147"/>
      <c r="H19" s="77"/>
      <c r="I19" s="66"/>
      <c r="J19" s="5" t="s">
        <v>55</v>
      </c>
      <c r="K19" s="147"/>
      <c r="L19" s="80"/>
      <c r="M19" s="39"/>
      <c r="N19" s="80">
        <f t="shared" si="1"/>
        <v>0</v>
      </c>
      <c r="O19" s="80">
        <f>PS3_KL_MS</f>
        <v>0</v>
      </c>
      <c r="P19" s="81">
        <f t="shared" si="2"/>
        <v>0</v>
      </c>
      <c r="Q19" s="81">
        <f t="shared" si="3"/>
        <v>0</v>
      </c>
      <c r="R19" s="11">
        <f>SUM(K19:K19+L19+N19+O19+P19+Q19)</f>
        <v>0</v>
      </c>
      <c r="S19" s="148">
        <f>SUMIF(Ausnahmeantrag!$B$8:$C$14,B19,Ausnahmeantrag!$E$8:$G$14)</f>
        <v>0</v>
      </c>
      <c r="T19" s="8">
        <f t="shared" si="0"/>
        <v>0</v>
      </c>
      <c r="U19" s="39"/>
      <c r="V19" s="80"/>
    </row>
    <row r="20" spans="2:22" s="46" customFormat="1" ht="14" x14ac:dyDescent="0.3">
      <c r="B20" s="5" t="s">
        <v>15</v>
      </c>
      <c r="C20" s="213"/>
      <c r="D20" s="214"/>
      <c r="E20" s="53"/>
      <c r="F20" s="5" t="s">
        <v>12</v>
      </c>
      <c r="G20" s="147"/>
      <c r="H20" s="77"/>
      <c r="I20" s="66"/>
      <c r="J20" s="5" t="s">
        <v>55</v>
      </c>
      <c r="K20" s="147"/>
      <c r="L20" s="80"/>
      <c r="M20" s="39"/>
      <c r="N20" s="80">
        <f t="shared" si="1"/>
        <v>0</v>
      </c>
      <c r="O20" s="80">
        <f>PS4_KL_MS</f>
        <v>0</v>
      </c>
      <c r="P20" s="81">
        <f t="shared" si="2"/>
        <v>0</v>
      </c>
      <c r="Q20" s="81">
        <f t="shared" si="3"/>
        <v>0</v>
      </c>
      <c r="R20" s="11">
        <f>SUM(K20:K20+L20+N20+O20+P20+Q20)</f>
        <v>0</v>
      </c>
      <c r="S20" s="148">
        <f>SUMIF(Ausnahmeantrag!$B$8:$C$14,B20,Ausnahmeantrag!$E$8:$G$14)</f>
        <v>0</v>
      </c>
      <c r="T20" s="8">
        <f t="shared" si="0"/>
        <v>0</v>
      </c>
      <c r="U20" s="39"/>
      <c r="V20" s="80"/>
    </row>
    <row r="21" spans="2:22" s="46" customFormat="1" ht="14" x14ac:dyDescent="0.3">
      <c r="B21" s="5" t="s">
        <v>16</v>
      </c>
      <c r="C21" s="213"/>
      <c r="D21" s="214"/>
      <c r="E21" s="53"/>
      <c r="F21" s="9" t="s">
        <v>12</v>
      </c>
      <c r="G21" s="147"/>
      <c r="H21" s="77"/>
      <c r="I21" s="66"/>
      <c r="J21" s="5" t="s">
        <v>54</v>
      </c>
      <c r="K21" s="147"/>
      <c r="L21" s="80"/>
      <c r="M21" s="39"/>
      <c r="N21" s="80">
        <f t="shared" si="1"/>
        <v>0</v>
      </c>
      <c r="O21" s="80">
        <f>PS5_KL_MS</f>
        <v>0</v>
      </c>
      <c r="P21" s="81">
        <f t="shared" si="2"/>
        <v>0</v>
      </c>
      <c r="Q21" s="81">
        <f t="shared" si="3"/>
        <v>0</v>
      </c>
      <c r="R21" s="11">
        <f>SUM(K21+L21+N21+O21+P21+Q21)</f>
        <v>0</v>
      </c>
      <c r="S21" s="148">
        <f>SUMIF(Ausnahmeantrag!$B$8:$C$14,B21,Ausnahmeantrag!$E$8:$G$14)</f>
        <v>0</v>
      </c>
      <c r="T21" s="8">
        <f>SUM(R21:S21)</f>
        <v>0</v>
      </c>
      <c r="U21" s="39"/>
      <c r="V21" s="80"/>
    </row>
    <row r="22" spans="2:22" s="46" customFormat="1" ht="14" x14ac:dyDescent="0.3">
      <c r="B22" s="9" t="s">
        <v>17</v>
      </c>
      <c r="C22" s="160"/>
      <c r="D22" s="161"/>
      <c r="E22" s="53"/>
      <c r="F22" s="5" t="s">
        <v>12</v>
      </c>
      <c r="G22" s="147"/>
      <c r="H22" s="79"/>
      <c r="I22" s="66"/>
      <c r="J22" s="5" t="s">
        <v>59</v>
      </c>
      <c r="K22" s="76"/>
      <c r="L22" s="80"/>
      <c r="M22" s="80"/>
      <c r="N22" s="80">
        <f t="shared" si="1"/>
        <v>0</v>
      </c>
      <c r="O22" s="80">
        <f>PS6_KL_MS</f>
        <v>0</v>
      </c>
      <c r="P22" s="81">
        <f t="shared" si="2"/>
        <v>0</v>
      </c>
      <c r="Q22" s="81">
        <f t="shared" si="3"/>
        <v>0</v>
      </c>
      <c r="R22" s="12">
        <f>SUM(K22:K22+L22+M22+N22+O22+P22+Q22)</f>
        <v>0</v>
      </c>
      <c r="S22" s="148">
        <f>SUMIF(Ausnahmeantrag!$B$8:$C$14,B22,Ausnahmeantrag!$E$8:$G$14)</f>
        <v>0</v>
      </c>
      <c r="T22" s="8">
        <f t="shared" si="0"/>
        <v>0</v>
      </c>
      <c r="U22" s="39"/>
      <c r="V22" s="80"/>
    </row>
    <row r="23" spans="2:22" s="46" customFormat="1" ht="14" x14ac:dyDescent="0.3">
      <c r="B23" s="3" t="s">
        <v>6</v>
      </c>
      <c r="C23" s="162">
        <f>SUM(C17:C22)</f>
        <v>0</v>
      </c>
      <c r="D23" s="163">
        <f>SUM(D17:D22)</f>
        <v>0</v>
      </c>
      <c r="E23" s="53"/>
      <c r="F23" s="42"/>
      <c r="G23" s="3">
        <f>SUM(G17:G22)</f>
        <v>0</v>
      </c>
      <c r="H23" s="3">
        <f>SUM(H17:H22)</f>
        <v>0</v>
      </c>
      <c r="I23" s="53"/>
      <c r="J23" s="42"/>
      <c r="K23" s="3">
        <f t="shared" ref="K23:S23" si="4">SUM(K17:K22)</f>
        <v>0</v>
      </c>
      <c r="L23" s="16">
        <f t="shared" si="4"/>
        <v>0</v>
      </c>
      <c r="M23" s="16">
        <f t="shared" si="4"/>
        <v>0</v>
      </c>
      <c r="N23" s="16">
        <f t="shared" si="4"/>
        <v>0</v>
      </c>
      <c r="O23" s="16">
        <f t="shared" si="4"/>
        <v>0</v>
      </c>
      <c r="P23" s="17">
        <f t="shared" si="4"/>
        <v>0</v>
      </c>
      <c r="Q23" s="26">
        <f>SUM(Q17:Q22)</f>
        <v>0</v>
      </c>
      <c r="R23" s="3">
        <f t="shared" si="4"/>
        <v>0</v>
      </c>
      <c r="S23" s="21">
        <f t="shared" si="4"/>
        <v>0</v>
      </c>
      <c r="T23" s="14">
        <f>SUM(T17:T22)</f>
        <v>0</v>
      </c>
      <c r="U23" s="72"/>
      <c r="V23" s="16">
        <f>SUM(V17:V22)</f>
        <v>0</v>
      </c>
    </row>
    <row r="24" spans="2:22" s="46" customFormat="1" ht="14" x14ac:dyDescent="0.3">
      <c r="B24" s="58"/>
      <c r="C24" s="59"/>
      <c r="D24" s="58"/>
      <c r="E24" s="58"/>
      <c r="F24" s="58"/>
      <c r="G24" s="58"/>
      <c r="H24" s="58"/>
      <c r="I24" s="58"/>
      <c r="J24" s="58"/>
      <c r="K24" s="58"/>
      <c r="L24" s="58"/>
      <c r="M24" s="58"/>
      <c r="O24" s="60"/>
      <c r="R24" s="58"/>
      <c r="T24" s="50"/>
      <c r="U24" s="51"/>
      <c r="V24" s="61"/>
    </row>
    <row r="25" spans="2:22" s="46" customFormat="1" ht="14" x14ac:dyDescent="0.3">
      <c r="B25" s="164" t="s">
        <v>53</v>
      </c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6"/>
      <c r="U25" s="69"/>
      <c r="V25" s="26" t="s">
        <v>69</v>
      </c>
    </row>
    <row r="26" spans="2:22" s="46" customFormat="1" ht="74.25" customHeight="1" x14ac:dyDescent="0.25">
      <c r="B26" s="36"/>
      <c r="C26" s="167" t="s">
        <v>9</v>
      </c>
      <c r="D26" s="168"/>
      <c r="E26" s="106"/>
      <c r="F26" s="37" t="s">
        <v>51</v>
      </c>
      <c r="G26" s="167" t="s">
        <v>4</v>
      </c>
      <c r="H26" s="207"/>
      <c r="I26" s="97"/>
      <c r="J26" s="34" t="s">
        <v>72</v>
      </c>
      <c r="K26" s="103" t="s">
        <v>27</v>
      </c>
      <c r="L26" s="107" t="s">
        <v>78</v>
      </c>
      <c r="M26" s="99" t="s">
        <v>79</v>
      </c>
      <c r="N26" s="100" t="s">
        <v>94</v>
      </c>
      <c r="O26" s="100" t="s">
        <v>98</v>
      </c>
      <c r="P26" s="105" t="s">
        <v>89</v>
      </c>
      <c r="Q26" s="100" t="s">
        <v>88</v>
      </c>
      <c r="R26" s="90" t="s">
        <v>5</v>
      </c>
      <c r="S26" s="41" t="s">
        <v>83</v>
      </c>
      <c r="T26" s="38" t="s">
        <v>52</v>
      </c>
      <c r="U26" s="70"/>
      <c r="V26" s="102" t="s">
        <v>87</v>
      </c>
    </row>
    <row r="27" spans="2:22" s="46" customFormat="1" ht="14" x14ac:dyDescent="0.3">
      <c r="B27" s="187" t="s">
        <v>18</v>
      </c>
      <c r="C27" s="5" t="s">
        <v>19</v>
      </c>
      <c r="D27" s="76"/>
      <c r="E27" s="64"/>
      <c r="F27" s="187" t="s">
        <v>20</v>
      </c>
      <c r="G27" s="189"/>
      <c r="H27" s="190"/>
      <c r="I27" s="67"/>
      <c r="J27" s="193" t="s">
        <v>30</v>
      </c>
      <c r="K27" s="196"/>
      <c r="L27" s="199"/>
      <c r="M27" s="182"/>
      <c r="N27" s="156">
        <f>EK_KL</f>
        <v>0</v>
      </c>
      <c r="O27" s="158"/>
      <c r="P27" s="156">
        <f>EK_KL*(1/8)</f>
        <v>0</v>
      </c>
      <c r="Q27" s="156">
        <f>EK_KL*(1/4)</f>
        <v>0</v>
      </c>
      <c r="R27" s="185">
        <f>SUM(K27:Q28)</f>
        <v>0</v>
      </c>
      <c r="S27" s="201">
        <f>SUMIF(Ausnahmeantrag!$B$8:$C$14,B27,Ausnahmeantrag!$E$8:$G$14)</f>
        <v>0</v>
      </c>
      <c r="T27" s="204">
        <f>SUM(R27:S28)</f>
        <v>0</v>
      </c>
      <c r="U27" s="71"/>
      <c r="V27" s="156"/>
    </row>
    <row r="28" spans="2:22" s="46" customFormat="1" ht="14" x14ac:dyDescent="0.3">
      <c r="B28" s="208"/>
      <c r="C28" s="5" t="s">
        <v>22</v>
      </c>
      <c r="D28" s="76"/>
      <c r="E28" s="64"/>
      <c r="F28" s="208"/>
      <c r="G28" s="209"/>
      <c r="H28" s="210"/>
      <c r="I28" s="67"/>
      <c r="J28" s="195"/>
      <c r="K28" s="198"/>
      <c r="L28" s="200"/>
      <c r="M28" s="183"/>
      <c r="N28" s="157"/>
      <c r="O28" s="159"/>
      <c r="P28" s="157"/>
      <c r="Q28" s="157"/>
      <c r="R28" s="211"/>
      <c r="S28" s="203"/>
      <c r="T28" s="206"/>
      <c r="U28" s="71"/>
      <c r="V28" s="157"/>
    </row>
    <row r="29" spans="2:22" s="46" customFormat="1" ht="14" x14ac:dyDescent="0.3">
      <c r="B29" s="187" t="s">
        <v>21</v>
      </c>
      <c r="C29" s="5" t="s">
        <v>22</v>
      </c>
      <c r="D29" s="76"/>
      <c r="E29" s="64"/>
      <c r="F29" s="187" t="s">
        <v>20</v>
      </c>
      <c r="G29" s="189"/>
      <c r="H29" s="190"/>
      <c r="I29" s="67"/>
      <c r="J29" s="193" t="s">
        <v>31</v>
      </c>
      <c r="K29" s="196"/>
      <c r="L29" s="156"/>
      <c r="M29" s="183"/>
      <c r="N29" s="156">
        <f>KK_KL</f>
        <v>0</v>
      </c>
      <c r="O29" s="158"/>
      <c r="P29" s="156">
        <f>KK_KL*(1/8)</f>
        <v>0</v>
      </c>
      <c r="Q29" s="156">
        <f>KK_KL*(1/4)</f>
        <v>0</v>
      </c>
      <c r="R29" s="185">
        <f>SUM(K29:Q33)</f>
        <v>0</v>
      </c>
      <c r="S29" s="201">
        <f>SUMIF(Ausnahmeantrag!$B$8:$C$14,B29,Ausnahmeantrag!$E$8:$G$14)</f>
        <v>0</v>
      </c>
      <c r="T29" s="204">
        <f>SUM(R29:S33)</f>
        <v>0</v>
      </c>
      <c r="U29" s="71"/>
      <c r="V29" s="156"/>
    </row>
    <row r="30" spans="2:22" s="46" customFormat="1" ht="14" x14ac:dyDescent="0.3">
      <c r="B30" s="188"/>
      <c r="C30" s="5" t="s">
        <v>23</v>
      </c>
      <c r="D30" s="76"/>
      <c r="E30" s="64"/>
      <c r="F30" s="188"/>
      <c r="G30" s="191"/>
      <c r="H30" s="192"/>
      <c r="I30" s="67"/>
      <c r="J30" s="194"/>
      <c r="K30" s="197"/>
      <c r="L30" s="157"/>
      <c r="M30" s="183"/>
      <c r="N30" s="157"/>
      <c r="O30" s="159"/>
      <c r="P30" s="157"/>
      <c r="Q30" s="157"/>
      <c r="R30" s="186"/>
      <c r="S30" s="202"/>
      <c r="T30" s="205"/>
      <c r="U30" s="71"/>
      <c r="V30" s="157"/>
    </row>
    <row r="31" spans="2:22" s="46" customFormat="1" ht="14" x14ac:dyDescent="0.3">
      <c r="B31" s="188"/>
      <c r="C31" s="5" t="s">
        <v>24</v>
      </c>
      <c r="D31" s="76"/>
      <c r="E31" s="64"/>
      <c r="F31" s="188"/>
      <c r="G31" s="191"/>
      <c r="H31" s="192"/>
      <c r="I31" s="67"/>
      <c r="J31" s="194"/>
      <c r="K31" s="197"/>
      <c r="L31" s="157"/>
      <c r="M31" s="183"/>
      <c r="N31" s="157"/>
      <c r="O31" s="159"/>
      <c r="P31" s="157"/>
      <c r="Q31" s="157"/>
      <c r="R31" s="186"/>
      <c r="S31" s="202"/>
      <c r="T31" s="205"/>
      <c r="U31" s="71"/>
      <c r="V31" s="157"/>
    </row>
    <row r="32" spans="2:22" s="46" customFormat="1" ht="14" x14ac:dyDescent="0.3">
      <c r="B32" s="188"/>
      <c r="C32" s="9" t="s">
        <v>25</v>
      </c>
      <c r="D32" s="78"/>
      <c r="E32" s="64"/>
      <c r="F32" s="188"/>
      <c r="G32" s="191"/>
      <c r="H32" s="192"/>
      <c r="I32" s="67"/>
      <c r="J32" s="194"/>
      <c r="K32" s="197"/>
      <c r="L32" s="157"/>
      <c r="M32" s="183"/>
      <c r="N32" s="157"/>
      <c r="O32" s="159"/>
      <c r="P32" s="157"/>
      <c r="Q32" s="157"/>
      <c r="R32" s="186"/>
      <c r="S32" s="202"/>
      <c r="T32" s="205"/>
      <c r="U32" s="71"/>
      <c r="V32" s="157"/>
    </row>
    <row r="33" spans="2:22" s="46" customFormat="1" ht="14" x14ac:dyDescent="0.3">
      <c r="B33" s="188"/>
      <c r="C33" s="5" t="s">
        <v>26</v>
      </c>
      <c r="D33" s="78"/>
      <c r="E33" s="64"/>
      <c r="F33" s="188"/>
      <c r="G33" s="191"/>
      <c r="H33" s="192"/>
      <c r="I33" s="67"/>
      <c r="J33" s="195"/>
      <c r="K33" s="198"/>
      <c r="L33" s="157"/>
      <c r="M33" s="183"/>
      <c r="N33" s="157"/>
      <c r="O33" s="159"/>
      <c r="P33" s="157"/>
      <c r="Q33" s="157"/>
      <c r="R33" s="186">
        <f>SUM(K33:K33)</f>
        <v>0</v>
      </c>
      <c r="S33" s="203"/>
      <c r="T33" s="206"/>
      <c r="U33" s="71"/>
      <c r="V33" s="157"/>
    </row>
    <row r="34" spans="2:22" s="46" customFormat="1" ht="14" x14ac:dyDescent="0.3">
      <c r="B34" s="5" t="s">
        <v>28</v>
      </c>
      <c r="C34" s="15" t="s">
        <v>50</v>
      </c>
      <c r="D34" s="83"/>
      <c r="E34" s="54"/>
      <c r="F34" s="5" t="s">
        <v>20</v>
      </c>
      <c r="G34" s="179"/>
      <c r="H34" s="180"/>
      <c r="I34" s="68"/>
      <c r="J34" s="5" t="s">
        <v>31</v>
      </c>
      <c r="K34" s="76"/>
      <c r="L34" s="82"/>
      <c r="M34" s="184"/>
      <c r="N34" s="82">
        <f>FSK_KL</f>
        <v>0</v>
      </c>
      <c r="O34" s="71"/>
      <c r="P34" s="146">
        <f>FSK_KL*(1/8)</f>
        <v>0</v>
      </c>
      <c r="Q34" s="146">
        <f>FSK_KL*(1/4)</f>
        <v>0</v>
      </c>
      <c r="R34" s="10">
        <f>SUM(K34:Q34)</f>
        <v>0</v>
      </c>
      <c r="S34" s="148">
        <f>SUMIF(Ausnahmeantrag!$B$8:$C$14,B34,Ausnahmeantrag!$E$8:$G$14)</f>
        <v>0</v>
      </c>
      <c r="T34" s="6">
        <f>SUM(R34:S34)</f>
        <v>0</v>
      </c>
      <c r="U34" s="39"/>
      <c r="V34" s="82"/>
    </row>
    <row r="35" spans="2:22" s="46" customFormat="1" ht="14" x14ac:dyDescent="0.3">
      <c r="B35" s="33" t="s">
        <v>6</v>
      </c>
      <c r="C35" s="40"/>
      <c r="D35" s="3">
        <f>SUM(D27:D34)</f>
        <v>0</v>
      </c>
      <c r="E35" s="65"/>
      <c r="F35" s="3" t="s">
        <v>6</v>
      </c>
      <c r="G35" s="162">
        <f>SUM(G27:H34)</f>
        <v>0</v>
      </c>
      <c r="H35" s="163"/>
      <c r="I35" s="53"/>
      <c r="J35" s="42"/>
      <c r="K35" s="3">
        <f>SUM(K27:K34)</f>
        <v>0</v>
      </c>
      <c r="L35" s="16">
        <f>SUM(L27:L34)</f>
        <v>0</v>
      </c>
      <c r="M35" s="16">
        <f>SUM(M34)</f>
        <v>0</v>
      </c>
      <c r="N35" s="16">
        <f t="shared" ref="N35:T35" si="5">SUM(N27:N34)</f>
        <v>0</v>
      </c>
      <c r="O35" s="16">
        <f t="shared" si="5"/>
        <v>0</v>
      </c>
      <c r="P35" s="17">
        <f t="shared" si="5"/>
        <v>0</v>
      </c>
      <c r="Q35" s="17">
        <f t="shared" si="5"/>
        <v>0</v>
      </c>
      <c r="R35" s="3">
        <f t="shared" si="5"/>
        <v>0</v>
      </c>
      <c r="S35" s="3">
        <f t="shared" si="5"/>
        <v>0</v>
      </c>
      <c r="T35" s="32">
        <f t="shared" si="5"/>
        <v>0</v>
      </c>
      <c r="U35" s="71"/>
      <c r="V35" s="16">
        <f>SUM(V27:V34)</f>
        <v>0</v>
      </c>
    </row>
    <row r="36" spans="2:22" s="46" customFormat="1" ht="15" customHeight="1" x14ac:dyDescent="0.3"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T36" s="50"/>
      <c r="U36" s="51"/>
      <c r="V36" s="62"/>
    </row>
    <row r="37" spans="2:22" s="46" customFormat="1" ht="14" x14ac:dyDescent="0.25">
      <c r="B37" s="170" t="s">
        <v>29</v>
      </c>
      <c r="C37" s="171"/>
      <c r="D37" s="171"/>
      <c r="E37" s="171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2"/>
      <c r="U37" s="73"/>
      <c r="V37" s="26" t="s">
        <v>6</v>
      </c>
    </row>
    <row r="38" spans="2:22" s="46" customFormat="1" ht="66.75" customHeight="1" thickBot="1" x14ac:dyDescent="0.3">
      <c r="B38" s="93"/>
      <c r="C38" s="173" t="s">
        <v>9</v>
      </c>
      <c r="D38" s="174"/>
      <c r="E38" s="96"/>
      <c r="F38" s="96"/>
      <c r="G38" s="175" t="s">
        <v>4</v>
      </c>
      <c r="H38" s="176"/>
      <c r="I38" s="96"/>
      <c r="J38" s="96"/>
      <c r="K38" s="96"/>
      <c r="L38" s="30" t="s">
        <v>75</v>
      </c>
      <c r="M38" s="31" t="s">
        <v>80</v>
      </c>
      <c r="N38" s="24" t="s">
        <v>74</v>
      </c>
      <c r="O38" s="23" t="s">
        <v>93</v>
      </c>
      <c r="P38" s="28" t="s">
        <v>70</v>
      </c>
      <c r="Q38" s="24" t="s">
        <v>71</v>
      </c>
      <c r="R38" s="91" t="s">
        <v>5</v>
      </c>
      <c r="S38" s="41" t="s">
        <v>83</v>
      </c>
      <c r="T38" s="2" t="s">
        <v>76</v>
      </c>
      <c r="U38" s="70"/>
      <c r="V38" s="29" t="s">
        <v>85</v>
      </c>
    </row>
    <row r="39" spans="2:22" s="46" customFormat="1" ht="14.5" thickBot="1" x14ac:dyDescent="0.35">
      <c r="B39" s="93"/>
      <c r="C39" s="177">
        <f>SUM(C12,C23,D35)</f>
        <v>0</v>
      </c>
      <c r="D39" s="178"/>
      <c r="E39" s="53"/>
      <c r="F39" s="53"/>
      <c r="G39" s="177">
        <f>SUM(G35,G23:H23,G12)</f>
        <v>0</v>
      </c>
      <c r="H39" s="178"/>
      <c r="I39" s="53"/>
      <c r="J39" s="53"/>
      <c r="K39" s="53"/>
      <c r="L39" s="25">
        <f>SUM(L35+L23)</f>
        <v>0</v>
      </c>
      <c r="M39" s="19">
        <f>SUM(M35+M23)</f>
        <v>0</v>
      </c>
      <c r="N39" s="20">
        <f>SUM(N35+N23+N10)</f>
        <v>0</v>
      </c>
      <c r="O39" s="19">
        <f>SUM(O35+O23)</f>
        <v>0</v>
      </c>
      <c r="P39" s="18">
        <f>SUM(P35+P23+P10)</f>
        <v>0</v>
      </c>
      <c r="Q39" s="27">
        <f>SUM(Q10+Q23+Q35)</f>
        <v>0</v>
      </c>
      <c r="R39" s="22">
        <f>SUM(R10+R23+R35)</f>
        <v>0</v>
      </c>
      <c r="S39" s="22">
        <f>SUM(S10+S23+S35)</f>
        <v>0</v>
      </c>
      <c r="T39" s="4">
        <f>SUM(T10+T23+T35)</f>
        <v>0</v>
      </c>
      <c r="U39" s="72"/>
      <c r="V39" s="16">
        <f>SUM(V10+V23+V35)</f>
        <v>0</v>
      </c>
    </row>
    <row r="40" spans="2:22" x14ac:dyDescent="0.25">
      <c r="B40" s="108"/>
    </row>
    <row r="41" spans="2:22" s="46" customFormat="1" ht="14" x14ac:dyDescent="0.25"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</row>
    <row r="42" spans="2:22" s="46" customFormat="1" ht="58.5" customHeight="1" x14ac:dyDescent="0.25">
      <c r="B42" s="155" t="s">
        <v>77</v>
      </c>
      <c r="C42" s="155"/>
      <c r="D42" s="153"/>
      <c r="E42" s="153"/>
      <c r="F42" s="153"/>
      <c r="G42" s="153"/>
      <c r="H42" s="153"/>
      <c r="K42" s="155" t="s">
        <v>62</v>
      </c>
      <c r="L42" s="155"/>
      <c r="M42" s="153"/>
      <c r="N42" s="153"/>
      <c r="O42" s="153"/>
      <c r="Q42" s="86" t="str">
        <f>IF(SUM($L$39,$M$39,$S$39)&gt;0,"genehmigt durch 
den Gemeinderat
(Name)","")</f>
        <v/>
      </c>
      <c r="R42" s="88"/>
      <c r="S42" s="88"/>
      <c r="T42" s="88"/>
      <c r="U42" s="87"/>
      <c r="V42" s="87"/>
    </row>
    <row r="43" spans="2:22" s="46" customFormat="1" ht="54.75" customHeight="1" x14ac:dyDescent="0.3">
      <c r="B43" s="155" t="s">
        <v>61</v>
      </c>
      <c r="C43" s="155"/>
      <c r="D43" s="181"/>
      <c r="E43" s="181"/>
      <c r="F43" s="181"/>
      <c r="G43" s="181"/>
      <c r="H43" s="181"/>
      <c r="K43" s="155" t="s">
        <v>61</v>
      </c>
      <c r="L43" s="155"/>
      <c r="M43" s="154"/>
      <c r="N43" s="154"/>
      <c r="O43" s="154"/>
      <c r="Q43" s="86" t="str">
        <f>IF(SUM($L$39,$M$39,$S$39)&gt;0,"Datum/ Unterschrift:","")</f>
        <v/>
      </c>
      <c r="R43" s="88"/>
      <c r="S43" s="88"/>
      <c r="T43" s="88"/>
      <c r="U43" s="169"/>
      <c r="V43" s="169"/>
    </row>
    <row r="44" spans="2:22" s="46" customFormat="1" ht="14" x14ac:dyDescent="0.25">
      <c r="B44" s="85"/>
      <c r="C44" s="85"/>
      <c r="K44" s="85"/>
      <c r="L44" s="85"/>
    </row>
    <row r="45" spans="2:22" s="46" customFormat="1" ht="57" customHeight="1" x14ac:dyDescent="0.25">
      <c r="B45" s="155" t="s">
        <v>66</v>
      </c>
      <c r="C45" s="155"/>
      <c r="D45" s="151"/>
      <c r="E45" s="151"/>
      <c r="F45" s="151"/>
      <c r="G45" s="151"/>
      <c r="H45" s="151"/>
      <c r="K45" s="155" t="s">
        <v>64</v>
      </c>
      <c r="L45" s="155"/>
      <c r="M45" s="151"/>
      <c r="N45" s="151"/>
      <c r="O45" s="151"/>
      <c r="Q45" s="86"/>
    </row>
    <row r="46" spans="2:22" s="46" customFormat="1" ht="55.5" customHeight="1" x14ac:dyDescent="0.25">
      <c r="B46" s="155" t="s">
        <v>63</v>
      </c>
      <c r="C46" s="155"/>
      <c r="D46" s="152"/>
      <c r="E46" s="152"/>
      <c r="F46" s="152"/>
      <c r="G46" s="152"/>
      <c r="H46" s="152"/>
      <c r="K46" s="155" t="s">
        <v>63</v>
      </c>
      <c r="L46" s="155"/>
      <c r="M46" s="152"/>
      <c r="N46" s="152"/>
      <c r="O46" s="152"/>
    </row>
  </sheetData>
  <mergeCells count="108">
    <mergeCell ref="C3:E3"/>
    <mergeCell ref="F6:H6"/>
    <mergeCell ref="J6:T6"/>
    <mergeCell ref="B8:T8"/>
    <mergeCell ref="C9:D9"/>
    <mergeCell ref="G9:H9"/>
    <mergeCell ref="S10:S11"/>
    <mergeCell ref="T10:T11"/>
    <mergeCell ref="V10:V11"/>
    <mergeCell ref="C11:D11"/>
    <mergeCell ref="B6:D6"/>
    <mergeCell ref="N4:Q4"/>
    <mergeCell ref="C12:D12"/>
    <mergeCell ref="G12:H12"/>
    <mergeCell ref="M10:M11"/>
    <mergeCell ref="N10:N11"/>
    <mergeCell ref="O10:O11"/>
    <mergeCell ref="P10:P11"/>
    <mergeCell ref="Q10:Q11"/>
    <mergeCell ref="R10:R11"/>
    <mergeCell ref="C10:D10"/>
    <mergeCell ref="F10:F11"/>
    <mergeCell ref="G10:H11"/>
    <mergeCell ref="J10:J11"/>
    <mergeCell ref="K10:K11"/>
    <mergeCell ref="L10:L11"/>
    <mergeCell ref="B14:T14"/>
    <mergeCell ref="B15:B16"/>
    <mergeCell ref="C15:D16"/>
    <mergeCell ref="F15:F16"/>
    <mergeCell ref="G15:H15"/>
    <mergeCell ref="J15:J16"/>
    <mergeCell ref="K15:K16"/>
    <mergeCell ref="L15:L16"/>
    <mergeCell ref="M15:M16"/>
    <mergeCell ref="N15:N16"/>
    <mergeCell ref="V15:V16"/>
    <mergeCell ref="C17:D17"/>
    <mergeCell ref="C18:D18"/>
    <mergeCell ref="C19:D19"/>
    <mergeCell ref="C20:D20"/>
    <mergeCell ref="C21:D21"/>
    <mergeCell ref="O15:O16"/>
    <mergeCell ref="P15:P16"/>
    <mergeCell ref="Q15:Q16"/>
    <mergeCell ref="R15:R16"/>
    <mergeCell ref="S15:S16"/>
    <mergeCell ref="T15:T16"/>
    <mergeCell ref="S29:S33"/>
    <mergeCell ref="T29:T33"/>
    <mergeCell ref="V29:V33"/>
    <mergeCell ref="G26:H26"/>
    <mergeCell ref="B27:B28"/>
    <mergeCell ref="F27:F28"/>
    <mergeCell ref="G27:H28"/>
    <mergeCell ref="J27:J28"/>
    <mergeCell ref="K27:K28"/>
    <mergeCell ref="R27:R28"/>
    <mergeCell ref="S27:S28"/>
    <mergeCell ref="T27:T28"/>
    <mergeCell ref="U43:V43"/>
    <mergeCell ref="B37:T37"/>
    <mergeCell ref="C38:D38"/>
    <mergeCell ref="G38:H38"/>
    <mergeCell ref="C39:D39"/>
    <mergeCell ref="G39:H39"/>
    <mergeCell ref="B42:C42"/>
    <mergeCell ref="K42:L42"/>
    <mergeCell ref="G34:H34"/>
    <mergeCell ref="G35:H35"/>
    <mergeCell ref="D42:H42"/>
    <mergeCell ref="D43:H43"/>
    <mergeCell ref="M27:M34"/>
    <mergeCell ref="R29:R33"/>
    <mergeCell ref="V27:V28"/>
    <mergeCell ref="B29:B33"/>
    <mergeCell ref="F29:F33"/>
    <mergeCell ref="G29:H33"/>
    <mergeCell ref="J29:J33"/>
    <mergeCell ref="K29:K33"/>
    <mergeCell ref="L29:L33"/>
    <mergeCell ref="L27:L28"/>
    <mergeCell ref="N27:N28"/>
    <mergeCell ref="O27:O28"/>
    <mergeCell ref="N2:Q2"/>
    <mergeCell ref="N3:Q3"/>
    <mergeCell ref="D45:H45"/>
    <mergeCell ref="D46:H46"/>
    <mergeCell ref="M42:O42"/>
    <mergeCell ref="M43:O43"/>
    <mergeCell ref="B45:C45"/>
    <mergeCell ref="K45:L45"/>
    <mergeCell ref="M45:O45"/>
    <mergeCell ref="B46:C46"/>
    <mergeCell ref="K46:L46"/>
    <mergeCell ref="M46:O46"/>
    <mergeCell ref="B43:C43"/>
    <mergeCell ref="K43:L43"/>
    <mergeCell ref="N29:N33"/>
    <mergeCell ref="O29:O33"/>
    <mergeCell ref="P29:P33"/>
    <mergeCell ref="Q29:Q33"/>
    <mergeCell ref="C22:D22"/>
    <mergeCell ref="C23:D23"/>
    <mergeCell ref="B25:T25"/>
    <mergeCell ref="C26:D26"/>
    <mergeCell ref="P27:P28"/>
    <mergeCell ref="Q27:Q28"/>
  </mergeCells>
  <conditionalFormatting sqref="G10">
    <cfRule type="expression" dxfId="29" priority="12">
      <formula>ROUNDUP(($C$10+$C$11)/24,0)&lt;$G$10</formula>
    </cfRule>
    <cfRule type="expression" dxfId="28" priority="13">
      <formula>(($C$10+$C$11)/24&gt;$G$10)</formula>
    </cfRule>
  </conditionalFormatting>
  <conditionalFormatting sqref="G23:H23">
    <cfRule type="expression" dxfId="27" priority="11">
      <formula>AND($C$23&lt;=100,OR((SUM($G$23:$H$23)*20-20)&gt;=$C$23,(SUM($G$23:$H$23)*20)&lt;$C$23))</formula>
    </cfRule>
  </conditionalFormatting>
  <conditionalFormatting sqref="G27:H28">
    <cfRule type="expression" dxfId="26" priority="10">
      <formula>OR(SUM($D$27:$D$28)&lt;$G$27*6,SUM($D$27:$D$28)&gt;$G$27*13)</formula>
    </cfRule>
  </conditionalFormatting>
  <conditionalFormatting sqref="G29:H33">
    <cfRule type="expression" dxfId="25" priority="9">
      <formula>OR(SUM($D$29:$D$33)&lt;$G$29*6,SUM($D$29:$D$33)&gt;$G$29*13)</formula>
    </cfRule>
  </conditionalFormatting>
  <conditionalFormatting sqref="G34:H34">
    <cfRule type="expression" dxfId="24" priority="8">
      <formula>OR(SUM($D$34)&lt;$G$34*6,SUM($D$34)&gt;$G$34*13)</formula>
    </cfRule>
  </conditionalFormatting>
  <conditionalFormatting sqref="R42:T42">
    <cfRule type="expression" dxfId="23" priority="4">
      <formula>$L$39+$M$39+$S$39&gt;0</formula>
    </cfRule>
  </conditionalFormatting>
  <conditionalFormatting sqref="R43">
    <cfRule type="expression" dxfId="22" priority="3">
      <formula>$L$39+$M$39+$S$39&gt;0</formula>
    </cfRule>
  </conditionalFormatting>
  <conditionalFormatting sqref="S43">
    <cfRule type="expression" dxfId="21" priority="2">
      <formula>$L$39+$M$39+$S$39&gt;0</formula>
    </cfRule>
  </conditionalFormatting>
  <conditionalFormatting sqref="T43">
    <cfRule type="expression" dxfId="20" priority="1">
      <formula>$L$39+$M$39+$S$39&gt;0</formula>
    </cfRule>
  </conditionalFormatting>
  <dataValidations count="1">
    <dataValidation type="decimal" allowBlank="1" showInputMessage="1" showErrorMessage="1" sqref="C10:C11 G17:H22 K10 G10 K27 D27:D34 C17:C22 K29:K34 K17:K22" xr:uid="{00000000-0002-0000-0000-000000000000}">
      <formula1>-1000000000000</formula1>
      <formula2>10000000000000000</formula2>
    </dataValidation>
  </dataValidations>
  <pageMargins left="0.7" right="0.7" top="0.78740157499999996" bottom="0.78740157499999996" header="0.3" footer="0.3"/>
  <pageSetup paperSize="9" scale="27" orientation="portrait" horizontalDpi="300" verticalDpi="300" r:id="rId1"/>
  <ignoredErrors>
    <ignoredError sqref="N39:O39 M35" formula="1"/>
    <ignoredError sqref="F27 F29:F34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V46"/>
  <sheetViews>
    <sheetView workbookViewId="0">
      <selection activeCell="P22" sqref="P22"/>
    </sheetView>
  </sheetViews>
  <sheetFormatPr baseColWidth="10" defaultColWidth="11.453125" defaultRowHeight="12.5" x14ac:dyDescent="0.25"/>
  <cols>
    <col min="1" max="1" width="3.1796875" style="74" customWidth="1"/>
    <col min="2" max="4" width="11.1796875" style="74" customWidth="1"/>
    <col min="5" max="5" width="3.1796875" style="74" customWidth="1"/>
    <col min="6" max="6" width="15.7265625" style="74" customWidth="1"/>
    <col min="7" max="8" width="11.1796875" style="74" customWidth="1"/>
    <col min="9" max="9" width="3.1796875" style="74" customWidth="1"/>
    <col min="10" max="10" width="18.7265625" style="74" customWidth="1"/>
    <col min="11" max="11" width="11.26953125" style="74" customWidth="1"/>
    <col min="12" max="13" width="21" style="74" customWidth="1"/>
    <col min="14" max="18" width="18.7265625" style="74" customWidth="1"/>
    <col min="19" max="19" width="19.54296875" style="74" customWidth="1"/>
    <col min="20" max="20" width="20.81640625" style="74" customWidth="1"/>
    <col min="21" max="21" width="3.1796875" style="74" customWidth="1"/>
    <col min="22" max="22" width="27.453125" style="74" customWidth="1"/>
    <col min="23" max="16384" width="11.453125" style="74"/>
  </cols>
  <sheetData>
    <row r="1" spans="2:22" s="46" customFormat="1" ht="18" x14ac:dyDescent="0.4">
      <c r="B1" s="44" t="s">
        <v>121</v>
      </c>
      <c r="C1" s="45"/>
      <c r="D1" s="45"/>
      <c r="E1" s="45"/>
      <c r="F1" s="45"/>
      <c r="G1" s="45"/>
      <c r="H1" s="45"/>
      <c r="I1" s="45"/>
      <c r="J1" s="45"/>
      <c r="R1" s="45"/>
      <c r="V1" s="74"/>
    </row>
    <row r="2" spans="2:22" s="46" customFormat="1" ht="14.25" customHeight="1" x14ac:dyDescent="0.3"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92" t="s">
        <v>84</v>
      </c>
      <c r="N2" s="149" t="s">
        <v>92</v>
      </c>
      <c r="O2" s="149"/>
      <c r="P2" s="149"/>
      <c r="Q2" s="149"/>
      <c r="V2" s="74"/>
    </row>
    <row r="3" spans="2:22" s="46" customFormat="1" ht="14.25" customHeight="1" x14ac:dyDescent="0.3">
      <c r="B3" s="1" t="s">
        <v>0</v>
      </c>
      <c r="C3" s="237" t="s">
        <v>99</v>
      </c>
      <c r="D3" s="237"/>
      <c r="E3" s="237"/>
      <c r="H3" s="45"/>
      <c r="I3" s="45"/>
      <c r="J3" s="13" t="s">
        <v>1</v>
      </c>
      <c r="K3" s="75"/>
      <c r="L3" s="52"/>
      <c r="N3" s="150" t="s">
        <v>117</v>
      </c>
      <c r="O3" s="150"/>
      <c r="P3" s="150"/>
      <c r="Q3" s="150"/>
      <c r="S3" s="45"/>
      <c r="T3" s="45"/>
      <c r="U3" s="45"/>
      <c r="V3" s="74"/>
    </row>
    <row r="4" spans="2:22" s="46" customFormat="1" ht="15" customHeight="1" x14ac:dyDescent="0.3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N4" s="244" t="s">
        <v>96</v>
      </c>
      <c r="O4" s="244"/>
      <c r="P4" s="244"/>
      <c r="Q4" s="244"/>
      <c r="R4" s="45"/>
      <c r="V4" s="74"/>
    </row>
    <row r="5" spans="2:22" s="46" customFormat="1" ht="14" x14ac:dyDescent="0.3"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V5" s="74"/>
    </row>
    <row r="6" spans="2:22" s="46" customFormat="1" ht="14" x14ac:dyDescent="0.3">
      <c r="B6" s="238" t="s">
        <v>2</v>
      </c>
      <c r="C6" s="239"/>
      <c r="D6" s="240"/>
      <c r="E6" s="47"/>
      <c r="F6" s="238" t="s">
        <v>44</v>
      </c>
      <c r="G6" s="239"/>
      <c r="H6" s="240"/>
      <c r="I6" s="45"/>
      <c r="J6" s="238" t="s">
        <v>58</v>
      </c>
      <c r="K6" s="239"/>
      <c r="L6" s="239"/>
      <c r="M6" s="239"/>
      <c r="N6" s="239"/>
      <c r="O6" s="239"/>
      <c r="P6" s="239"/>
      <c r="Q6" s="239"/>
      <c r="R6" s="239"/>
      <c r="S6" s="239"/>
      <c r="T6" s="240"/>
      <c r="U6" s="48"/>
      <c r="V6" s="49" t="s">
        <v>67</v>
      </c>
    </row>
    <row r="7" spans="2:22" s="46" customFormat="1" ht="14" x14ac:dyDescent="0.3"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T7" s="50"/>
      <c r="U7" s="51"/>
      <c r="V7" s="74"/>
    </row>
    <row r="8" spans="2:22" s="46" customFormat="1" ht="14" x14ac:dyDescent="0.3">
      <c r="B8" s="164" t="s">
        <v>3</v>
      </c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6"/>
      <c r="U8" s="69"/>
      <c r="V8" s="32" t="s">
        <v>3</v>
      </c>
    </row>
    <row r="9" spans="2:22" s="46" customFormat="1" ht="74.25" customHeight="1" x14ac:dyDescent="0.25">
      <c r="B9" s="132"/>
      <c r="C9" s="241" t="s">
        <v>9</v>
      </c>
      <c r="D9" s="242"/>
      <c r="E9" s="96"/>
      <c r="F9" s="135" t="s">
        <v>51</v>
      </c>
      <c r="G9" s="194" t="s">
        <v>4</v>
      </c>
      <c r="H9" s="243"/>
      <c r="I9" s="97"/>
      <c r="J9" s="134" t="s">
        <v>73</v>
      </c>
      <c r="K9" s="135" t="s">
        <v>27</v>
      </c>
      <c r="L9" s="98" t="s">
        <v>78</v>
      </c>
      <c r="M9" s="136" t="s">
        <v>79</v>
      </c>
      <c r="N9" s="138" t="s">
        <v>94</v>
      </c>
      <c r="O9" s="101" t="s">
        <v>98</v>
      </c>
      <c r="P9" s="138" t="s">
        <v>89</v>
      </c>
      <c r="Q9" s="138" t="s">
        <v>88</v>
      </c>
      <c r="R9" s="143" t="s">
        <v>5</v>
      </c>
      <c r="S9" s="141" t="s">
        <v>83</v>
      </c>
      <c r="T9" s="38" t="s">
        <v>52</v>
      </c>
      <c r="U9" s="70"/>
      <c r="V9" s="137" t="s">
        <v>86</v>
      </c>
    </row>
    <row r="10" spans="2:22" s="46" customFormat="1" ht="15" customHeight="1" x14ac:dyDescent="0.3">
      <c r="B10" s="5" t="s">
        <v>48</v>
      </c>
      <c r="C10" s="213">
        <v>11</v>
      </c>
      <c r="D10" s="214"/>
      <c r="E10" s="53"/>
      <c r="F10" s="187" t="s">
        <v>7</v>
      </c>
      <c r="G10" s="189">
        <v>1</v>
      </c>
      <c r="H10" s="190"/>
      <c r="I10" s="53"/>
      <c r="J10" s="193" t="s">
        <v>47</v>
      </c>
      <c r="K10" s="196">
        <v>28</v>
      </c>
      <c r="L10" s="158"/>
      <c r="M10" s="158"/>
      <c r="N10" s="156">
        <v>1</v>
      </c>
      <c r="O10" s="158"/>
      <c r="P10" s="156">
        <v>0.125</v>
      </c>
      <c r="Q10" s="245">
        <v>0.25</v>
      </c>
      <c r="R10" s="235">
        <f>SUM(K10:K11+N10+P10+Q10)</f>
        <v>29.375</v>
      </c>
      <c r="S10" s="245"/>
      <c r="T10" s="204">
        <f>SUM(R10:S11)</f>
        <v>29.375</v>
      </c>
      <c r="U10" s="131"/>
      <c r="V10" s="156">
        <v>1</v>
      </c>
    </row>
    <row r="11" spans="2:22" s="46" customFormat="1" ht="15" customHeight="1" x14ac:dyDescent="0.3">
      <c r="B11" s="7" t="s">
        <v>49</v>
      </c>
      <c r="C11" s="213">
        <v>9</v>
      </c>
      <c r="D11" s="214"/>
      <c r="E11" s="53"/>
      <c r="F11" s="208"/>
      <c r="G11" s="209"/>
      <c r="H11" s="210"/>
      <c r="I11" s="53"/>
      <c r="J11" s="195"/>
      <c r="K11" s="198"/>
      <c r="L11" s="159"/>
      <c r="M11" s="159"/>
      <c r="N11" s="157"/>
      <c r="O11" s="159"/>
      <c r="P11" s="157"/>
      <c r="Q11" s="246"/>
      <c r="R11" s="236"/>
      <c r="S11" s="246"/>
      <c r="T11" s="206"/>
      <c r="U11" s="131"/>
      <c r="V11" s="157"/>
    </row>
    <row r="12" spans="2:22" s="46" customFormat="1" ht="14" x14ac:dyDescent="0.3">
      <c r="B12" s="43" t="s">
        <v>6</v>
      </c>
      <c r="C12" s="162">
        <f>SUM(C10+C11)</f>
        <v>20</v>
      </c>
      <c r="D12" s="163"/>
      <c r="E12" s="53"/>
      <c r="F12" s="53"/>
      <c r="G12" s="234">
        <f>SUM(G10)</f>
        <v>1</v>
      </c>
      <c r="H12" s="234"/>
      <c r="I12" s="53"/>
      <c r="J12" s="53"/>
      <c r="K12" s="53"/>
      <c r="L12" s="53"/>
      <c r="M12" s="53"/>
      <c r="N12" s="53"/>
      <c r="O12" s="53"/>
      <c r="P12" s="53"/>
      <c r="Q12" s="53"/>
      <c r="R12" s="54"/>
      <c r="S12" s="56"/>
      <c r="T12" s="57"/>
      <c r="U12" s="142"/>
      <c r="V12" s="142"/>
    </row>
    <row r="13" spans="2:22" s="46" customFormat="1" ht="14" x14ac:dyDescent="0.3">
      <c r="B13" s="53"/>
      <c r="C13" s="53"/>
      <c r="D13" s="53"/>
      <c r="E13" s="45"/>
      <c r="F13" s="53"/>
      <c r="G13" s="53"/>
      <c r="H13" s="53"/>
      <c r="I13" s="45"/>
      <c r="J13" s="53"/>
      <c r="K13" s="53"/>
      <c r="L13" s="53"/>
      <c r="M13" s="53"/>
      <c r="N13" s="53"/>
      <c r="O13" s="53"/>
      <c r="P13" s="53"/>
      <c r="Q13" s="53"/>
      <c r="R13" s="54"/>
      <c r="T13" s="50"/>
      <c r="U13" s="51"/>
      <c r="V13" s="55"/>
    </row>
    <row r="14" spans="2:22" s="46" customFormat="1" ht="14" x14ac:dyDescent="0.3">
      <c r="B14" s="164" t="s">
        <v>8</v>
      </c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6"/>
      <c r="U14" s="69"/>
      <c r="V14" s="26" t="s">
        <v>68</v>
      </c>
    </row>
    <row r="15" spans="2:22" s="46" customFormat="1" ht="36" customHeight="1" x14ac:dyDescent="0.25">
      <c r="B15" s="225"/>
      <c r="C15" s="227" t="s">
        <v>9</v>
      </c>
      <c r="D15" s="228"/>
      <c r="E15" s="96"/>
      <c r="F15" s="229" t="s">
        <v>51</v>
      </c>
      <c r="G15" s="167" t="s">
        <v>4</v>
      </c>
      <c r="H15" s="168"/>
      <c r="I15" s="97"/>
      <c r="J15" s="231" t="s">
        <v>72</v>
      </c>
      <c r="K15" s="229" t="s">
        <v>27</v>
      </c>
      <c r="L15" s="232" t="s">
        <v>78</v>
      </c>
      <c r="M15" s="232" t="s">
        <v>79</v>
      </c>
      <c r="N15" s="217" t="s">
        <v>94</v>
      </c>
      <c r="O15" s="215" t="s">
        <v>98</v>
      </c>
      <c r="P15" s="217" t="s">
        <v>90</v>
      </c>
      <c r="Q15" s="217" t="s">
        <v>88</v>
      </c>
      <c r="R15" s="219" t="s">
        <v>5</v>
      </c>
      <c r="S15" s="221" t="s">
        <v>83</v>
      </c>
      <c r="T15" s="223" t="s">
        <v>52</v>
      </c>
      <c r="U15" s="70"/>
      <c r="V15" s="212" t="s">
        <v>87</v>
      </c>
    </row>
    <row r="16" spans="2:22" s="46" customFormat="1" ht="36" customHeight="1" x14ac:dyDescent="0.25">
      <c r="B16" s="226"/>
      <c r="C16" s="167"/>
      <c r="D16" s="168"/>
      <c r="E16" s="96"/>
      <c r="F16" s="230"/>
      <c r="G16" s="103" t="s">
        <v>10</v>
      </c>
      <c r="H16" s="104" t="s">
        <v>11</v>
      </c>
      <c r="I16" s="97"/>
      <c r="J16" s="167"/>
      <c r="K16" s="230"/>
      <c r="L16" s="233"/>
      <c r="M16" s="233"/>
      <c r="N16" s="218"/>
      <c r="O16" s="216"/>
      <c r="P16" s="218"/>
      <c r="Q16" s="218"/>
      <c r="R16" s="220"/>
      <c r="S16" s="222"/>
      <c r="T16" s="224"/>
      <c r="U16" s="70"/>
      <c r="V16" s="212"/>
    </row>
    <row r="17" spans="2:22" s="46" customFormat="1" ht="14" x14ac:dyDescent="0.3">
      <c r="B17" s="5" t="s">
        <v>57</v>
      </c>
      <c r="C17" s="213">
        <v>17</v>
      </c>
      <c r="D17" s="214"/>
      <c r="E17" s="53"/>
      <c r="F17" s="5" t="s">
        <v>12</v>
      </c>
      <c r="G17" s="145">
        <v>1</v>
      </c>
      <c r="H17" s="77"/>
      <c r="I17" s="66"/>
      <c r="J17" s="5" t="s">
        <v>56</v>
      </c>
      <c r="K17" s="145">
        <v>33</v>
      </c>
      <c r="L17" s="80">
        <v>0</v>
      </c>
      <c r="M17" s="142"/>
      <c r="N17" s="80">
        <v>1</v>
      </c>
      <c r="O17" s="80"/>
      <c r="P17" s="81">
        <v>0.125</v>
      </c>
      <c r="Q17" s="80">
        <v>0.25</v>
      </c>
      <c r="R17" s="11">
        <f>SUM(K17:K17+L17+N17)+O17+P17+Q17</f>
        <v>34.375</v>
      </c>
      <c r="S17" s="129"/>
      <c r="T17" s="8">
        <f t="shared" ref="T17:T22" si="0">SUM(R17:S17)</f>
        <v>34.375</v>
      </c>
      <c r="U17" s="142"/>
      <c r="V17" s="80">
        <v>1</v>
      </c>
    </row>
    <row r="18" spans="2:22" s="46" customFormat="1" ht="14" x14ac:dyDescent="0.3">
      <c r="B18" s="5" t="s">
        <v>13</v>
      </c>
      <c r="C18" s="213">
        <v>5</v>
      </c>
      <c r="D18" s="214"/>
      <c r="E18" s="53"/>
      <c r="F18" s="5" t="s">
        <v>12</v>
      </c>
      <c r="G18" s="145"/>
      <c r="H18" s="77">
        <v>0.5</v>
      </c>
      <c r="I18" s="66"/>
      <c r="J18" s="5" t="s">
        <v>56</v>
      </c>
      <c r="K18" s="145"/>
      <c r="L18" s="80"/>
      <c r="M18" s="142"/>
      <c r="N18" s="80"/>
      <c r="O18" s="80"/>
      <c r="P18" s="81"/>
      <c r="Q18" s="80"/>
      <c r="R18" s="11">
        <f>SUM(K18:K18+L18+N18+O18+P18+Q18)</f>
        <v>0</v>
      </c>
      <c r="S18" s="129"/>
      <c r="T18" s="8">
        <f t="shared" si="0"/>
        <v>0</v>
      </c>
      <c r="U18" s="142"/>
      <c r="V18" s="80"/>
    </row>
    <row r="19" spans="2:22" s="46" customFormat="1" ht="14" x14ac:dyDescent="0.3">
      <c r="B19" s="5" t="s">
        <v>14</v>
      </c>
      <c r="C19" s="213">
        <v>9</v>
      </c>
      <c r="D19" s="214"/>
      <c r="E19" s="53"/>
      <c r="F19" s="5" t="s">
        <v>12</v>
      </c>
      <c r="G19" s="145"/>
      <c r="H19" s="77">
        <v>0.5</v>
      </c>
      <c r="I19" s="66"/>
      <c r="J19" s="5" t="s">
        <v>55</v>
      </c>
      <c r="K19" s="145">
        <v>36</v>
      </c>
      <c r="L19" s="80">
        <v>2</v>
      </c>
      <c r="M19" s="142"/>
      <c r="N19" s="80">
        <v>1</v>
      </c>
      <c r="O19" s="80">
        <v>1</v>
      </c>
      <c r="P19" s="81">
        <v>0.125</v>
      </c>
      <c r="Q19" s="80">
        <v>0.25</v>
      </c>
      <c r="R19" s="11">
        <f>SUM(K19:K19+L19+N19+O19+P19+Q19)</f>
        <v>40.375</v>
      </c>
      <c r="S19" s="129"/>
      <c r="T19" s="8">
        <f t="shared" si="0"/>
        <v>40.375</v>
      </c>
      <c r="U19" s="142"/>
      <c r="V19" s="80"/>
    </row>
    <row r="20" spans="2:22" s="46" customFormat="1" ht="14" x14ac:dyDescent="0.3">
      <c r="B20" s="5" t="s">
        <v>15</v>
      </c>
      <c r="C20" s="213">
        <v>15</v>
      </c>
      <c r="D20" s="214"/>
      <c r="E20" s="53"/>
      <c r="F20" s="5" t="s">
        <v>12</v>
      </c>
      <c r="G20" s="145">
        <v>1</v>
      </c>
      <c r="H20" s="77"/>
      <c r="I20" s="66"/>
      <c r="J20" s="5" t="s">
        <v>55</v>
      </c>
      <c r="K20" s="145">
        <v>36</v>
      </c>
      <c r="L20" s="80"/>
      <c r="M20" s="142"/>
      <c r="N20" s="80">
        <v>1</v>
      </c>
      <c r="O20" s="80"/>
      <c r="P20" s="81">
        <v>0.125</v>
      </c>
      <c r="Q20" s="80">
        <v>0.25</v>
      </c>
      <c r="R20" s="11">
        <f>SUM(K20:K20+L20+N20+O20+P20+Q20)</f>
        <v>37.375</v>
      </c>
      <c r="S20" s="129"/>
      <c r="T20" s="8">
        <f t="shared" si="0"/>
        <v>37.375</v>
      </c>
      <c r="U20" s="142"/>
      <c r="V20" s="80"/>
    </row>
    <row r="21" spans="2:22" s="46" customFormat="1" ht="14" x14ac:dyDescent="0.3">
      <c r="B21" s="5" t="s">
        <v>16</v>
      </c>
      <c r="C21" s="213">
        <v>9</v>
      </c>
      <c r="D21" s="214"/>
      <c r="E21" s="53"/>
      <c r="F21" s="9" t="s">
        <v>12</v>
      </c>
      <c r="G21" s="145"/>
      <c r="H21" s="77">
        <v>0.5</v>
      </c>
      <c r="I21" s="66"/>
      <c r="J21" s="5" t="s">
        <v>54</v>
      </c>
      <c r="K21" s="145">
        <v>36</v>
      </c>
      <c r="L21" s="80">
        <v>3</v>
      </c>
      <c r="M21" s="142"/>
      <c r="N21" s="80">
        <v>1</v>
      </c>
      <c r="O21" s="80"/>
      <c r="P21" s="81">
        <v>0.125</v>
      </c>
      <c r="Q21" s="80">
        <v>0.25</v>
      </c>
      <c r="R21" s="11">
        <f>SUM(K21+L21+N21+O21+P21+Q21)</f>
        <v>40.375</v>
      </c>
      <c r="S21" s="129"/>
      <c r="T21" s="8">
        <f>SUM(R21:S21)</f>
        <v>40.375</v>
      </c>
      <c r="U21" s="142"/>
      <c r="V21" s="80"/>
    </row>
    <row r="22" spans="2:22" s="46" customFormat="1" ht="14" x14ac:dyDescent="0.3">
      <c r="B22" s="9" t="s">
        <v>17</v>
      </c>
      <c r="C22" s="160">
        <v>7</v>
      </c>
      <c r="D22" s="161"/>
      <c r="E22" s="53"/>
      <c r="F22" s="5" t="s">
        <v>12</v>
      </c>
      <c r="G22" s="78"/>
      <c r="H22" s="77">
        <v>0.5</v>
      </c>
      <c r="I22" s="66"/>
      <c r="J22" s="5" t="s">
        <v>59</v>
      </c>
      <c r="K22" s="145"/>
      <c r="L22" s="80"/>
      <c r="M22" s="80"/>
      <c r="N22" s="80"/>
      <c r="O22" s="80"/>
      <c r="P22" s="81"/>
      <c r="Q22" s="80"/>
      <c r="R22" s="12">
        <f>SUM(K22:K22+L22+M22+N22+O22+P22+Q22)</f>
        <v>0</v>
      </c>
      <c r="S22" s="129"/>
      <c r="T22" s="8">
        <f t="shared" si="0"/>
        <v>0</v>
      </c>
      <c r="U22" s="142"/>
      <c r="V22" s="80"/>
    </row>
    <row r="23" spans="2:22" s="46" customFormat="1" ht="14" x14ac:dyDescent="0.3">
      <c r="B23" s="3" t="s">
        <v>6</v>
      </c>
      <c r="C23" s="162">
        <f>SUM(C17:C22)</f>
        <v>62</v>
      </c>
      <c r="D23" s="163">
        <f>SUM(D17:D22)</f>
        <v>0</v>
      </c>
      <c r="E23" s="53"/>
      <c r="F23" s="42"/>
      <c r="G23" s="3">
        <f>SUM(G17:G22)</f>
        <v>2</v>
      </c>
      <c r="H23" s="3">
        <f>SUM(H17:H22)</f>
        <v>2</v>
      </c>
      <c r="I23" s="53"/>
      <c r="J23" s="42"/>
      <c r="K23" s="3">
        <f t="shared" ref="K23:S23" si="1">SUM(K17:K22)</f>
        <v>141</v>
      </c>
      <c r="L23" s="16">
        <f t="shared" si="1"/>
        <v>5</v>
      </c>
      <c r="M23" s="16">
        <f t="shared" si="1"/>
        <v>0</v>
      </c>
      <c r="N23" s="16">
        <f t="shared" si="1"/>
        <v>4</v>
      </c>
      <c r="O23" s="16">
        <f t="shared" si="1"/>
        <v>1</v>
      </c>
      <c r="P23" s="17">
        <f t="shared" si="1"/>
        <v>0.5</v>
      </c>
      <c r="Q23" s="26">
        <f>SUM(Q17:Q22)</f>
        <v>1</v>
      </c>
      <c r="R23" s="3">
        <f t="shared" si="1"/>
        <v>152.5</v>
      </c>
      <c r="S23" s="21">
        <f t="shared" si="1"/>
        <v>0</v>
      </c>
      <c r="T23" s="14">
        <f>SUM(T17:T22)</f>
        <v>152.5</v>
      </c>
      <c r="U23" s="72"/>
      <c r="V23" s="16">
        <f>SUM(V17:V22)</f>
        <v>1</v>
      </c>
    </row>
    <row r="24" spans="2:22" s="46" customFormat="1" ht="14" x14ac:dyDescent="0.3">
      <c r="B24" s="58"/>
      <c r="C24" s="59"/>
      <c r="D24" s="58"/>
      <c r="E24" s="58"/>
      <c r="F24" s="58"/>
      <c r="G24" s="58"/>
      <c r="H24" s="58"/>
      <c r="I24" s="58"/>
      <c r="J24" s="58"/>
      <c r="K24" s="58"/>
      <c r="L24" s="58"/>
      <c r="M24" s="58"/>
      <c r="O24" s="60"/>
      <c r="R24" s="58"/>
      <c r="T24" s="50"/>
      <c r="U24" s="51"/>
      <c r="V24" s="61"/>
    </row>
    <row r="25" spans="2:22" s="46" customFormat="1" ht="14" x14ac:dyDescent="0.3">
      <c r="B25" s="164" t="s">
        <v>53</v>
      </c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6"/>
      <c r="U25" s="69"/>
      <c r="V25" s="26" t="s">
        <v>69</v>
      </c>
    </row>
    <row r="26" spans="2:22" s="46" customFormat="1" ht="74.25" customHeight="1" x14ac:dyDescent="0.25">
      <c r="B26" s="133"/>
      <c r="C26" s="167" t="s">
        <v>9</v>
      </c>
      <c r="D26" s="168"/>
      <c r="E26" s="106"/>
      <c r="F26" s="135" t="s">
        <v>51</v>
      </c>
      <c r="G26" s="167" t="s">
        <v>4</v>
      </c>
      <c r="H26" s="207"/>
      <c r="I26" s="97"/>
      <c r="J26" s="134" t="s">
        <v>72</v>
      </c>
      <c r="K26" s="103" t="s">
        <v>27</v>
      </c>
      <c r="L26" s="107" t="s">
        <v>78</v>
      </c>
      <c r="M26" s="136" t="s">
        <v>79</v>
      </c>
      <c r="N26" s="138" t="s">
        <v>94</v>
      </c>
      <c r="O26" s="138" t="s">
        <v>98</v>
      </c>
      <c r="P26" s="105" t="s">
        <v>89</v>
      </c>
      <c r="Q26" s="138" t="s">
        <v>88</v>
      </c>
      <c r="R26" s="140" t="s">
        <v>5</v>
      </c>
      <c r="S26" s="141" t="s">
        <v>83</v>
      </c>
      <c r="T26" s="38" t="s">
        <v>52</v>
      </c>
      <c r="U26" s="70"/>
      <c r="V26" s="137" t="s">
        <v>87</v>
      </c>
    </row>
    <row r="27" spans="2:22" s="46" customFormat="1" ht="14" x14ac:dyDescent="0.3">
      <c r="B27" s="187" t="s">
        <v>18</v>
      </c>
      <c r="C27" s="5" t="s">
        <v>19</v>
      </c>
      <c r="D27" s="145"/>
      <c r="E27" s="64"/>
      <c r="F27" s="187" t="s">
        <v>20</v>
      </c>
      <c r="G27" s="189"/>
      <c r="H27" s="190"/>
      <c r="I27" s="67"/>
      <c r="J27" s="193" t="s">
        <v>30</v>
      </c>
      <c r="K27" s="196"/>
      <c r="L27" s="199"/>
      <c r="M27" s="182"/>
      <c r="N27" s="156"/>
      <c r="O27" s="158"/>
      <c r="P27" s="156"/>
      <c r="Q27" s="245"/>
      <c r="R27" s="185">
        <f>SUM(K27:Q28)</f>
        <v>0</v>
      </c>
      <c r="S27" s="245"/>
      <c r="T27" s="204">
        <f>SUM(R27:S28)</f>
        <v>0</v>
      </c>
      <c r="U27" s="131"/>
      <c r="V27" s="156"/>
    </row>
    <row r="28" spans="2:22" s="46" customFormat="1" ht="14" x14ac:dyDescent="0.3">
      <c r="B28" s="208"/>
      <c r="C28" s="5" t="s">
        <v>22</v>
      </c>
      <c r="D28" s="145"/>
      <c r="E28" s="64"/>
      <c r="F28" s="208"/>
      <c r="G28" s="209"/>
      <c r="H28" s="210"/>
      <c r="I28" s="67"/>
      <c r="J28" s="195"/>
      <c r="K28" s="198"/>
      <c r="L28" s="200"/>
      <c r="M28" s="183"/>
      <c r="N28" s="157"/>
      <c r="O28" s="159"/>
      <c r="P28" s="157"/>
      <c r="Q28" s="246"/>
      <c r="R28" s="211"/>
      <c r="S28" s="246"/>
      <c r="T28" s="206"/>
      <c r="U28" s="131"/>
      <c r="V28" s="157"/>
    </row>
    <row r="29" spans="2:22" s="46" customFormat="1" ht="14" x14ac:dyDescent="0.3">
      <c r="B29" s="187" t="s">
        <v>21</v>
      </c>
      <c r="C29" s="5" t="s">
        <v>22</v>
      </c>
      <c r="D29" s="145"/>
      <c r="E29" s="64"/>
      <c r="F29" s="187" t="s">
        <v>20</v>
      </c>
      <c r="G29" s="189"/>
      <c r="H29" s="190"/>
      <c r="I29" s="67"/>
      <c r="J29" s="193" t="s">
        <v>31</v>
      </c>
      <c r="K29" s="196"/>
      <c r="L29" s="156"/>
      <c r="M29" s="183"/>
      <c r="N29" s="156"/>
      <c r="O29" s="158"/>
      <c r="P29" s="156"/>
      <c r="Q29" s="245"/>
      <c r="R29" s="185">
        <f>SUM(K29:Q33)</f>
        <v>0</v>
      </c>
      <c r="S29" s="245"/>
      <c r="T29" s="204">
        <f>SUM(R29:S33)</f>
        <v>0</v>
      </c>
      <c r="U29" s="131"/>
      <c r="V29" s="156"/>
    </row>
    <row r="30" spans="2:22" s="46" customFormat="1" ht="14" x14ac:dyDescent="0.3">
      <c r="B30" s="188"/>
      <c r="C30" s="5" t="s">
        <v>23</v>
      </c>
      <c r="D30" s="145"/>
      <c r="E30" s="64"/>
      <c r="F30" s="188"/>
      <c r="G30" s="191"/>
      <c r="H30" s="192"/>
      <c r="I30" s="67"/>
      <c r="J30" s="194"/>
      <c r="K30" s="197"/>
      <c r="L30" s="157"/>
      <c r="M30" s="183"/>
      <c r="N30" s="157"/>
      <c r="O30" s="159"/>
      <c r="P30" s="157"/>
      <c r="Q30" s="247"/>
      <c r="R30" s="186"/>
      <c r="S30" s="247"/>
      <c r="T30" s="205"/>
      <c r="U30" s="131"/>
      <c r="V30" s="157"/>
    </row>
    <row r="31" spans="2:22" s="46" customFormat="1" ht="14" x14ac:dyDescent="0.3">
      <c r="B31" s="188"/>
      <c r="C31" s="5" t="s">
        <v>24</v>
      </c>
      <c r="D31" s="145"/>
      <c r="E31" s="64"/>
      <c r="F31" s="188"/>
      <c r="G31" s="191"/>
      <c r="H31" s="192"/>
      <c r="I31" s="67"/>
      <c r="J31" s="194"/>
      <c r="K31" s="197"/>
      <c r="L31" s="157"/>
      <c r="M31" s="183"/>
      <c r="N31" s="157"/>
      <c r="O31" s="159"/>
      <c r="P31" s="157"/>
      <c r="Q31" s="247"/>
      <c r="R31" s="186"/>
      <c r="S31" s="247"/>
      <c r="T31" s="205"/>
      <c r="U31" s="131"/>
      <c r="V31" s="157"/>
    </row>
    <row r="32" spans="2:22" s="46" customFormat="1" ht="14" x14ac:dyDescent="0.3">
      <c r="B32" s="188"/>
      <c r="C32" s="9" t="s">
        <v>25</v>
      </c>
      <c r="D32" s="78"/>
      <c r="E32" s="64"/>
      <c r="F32" s="188"/>
      <c r="G32" s="191"/>
      <c r="H32" s="192"/>
      <c r="I32" s="67"/>
      <c r="J32" s="194"/>
      <c r="K32" s="197"/>
      <c r="L32" s="157"/>
      <c r="M32" s="183"/>
      <c r="N32" s="157"/>
      <c r="O32" s="159"/>
      <c r="P32" s="157"/>
      <c r="Q32" s="247"/>
      <c r="R32" s="186"/>
      <c r="S32" s="247"/>
      <c r="T32" s="205"/>
      <c r="U32" s="131"/>
      <c r="V32" s="157"/>
    </row>
    <row r="33" spans="2:22" s="46" customFormat="1" ht="14" x14ac:dyDescent="0.3">
      <c r="B33" s="188"/>
      <c r="C33" s="5" t="s">
        <v>26</v>
      </c>
      <c r="D33" s="78"/>
      <c r="E33" s="64"/>
      <c r="F33" s="188"/>
      <c r="G33" s="191"/>
      <c r="H33" s="192"/>
      <c r="I33" s="67"/>
      <c r="J33" s="195"/>
      <c r="K33" s="198"/>
      <c r="L33" s="157"/>
      <c r="M33" s="183"/>
      <c r="N33" s="157"/>
      <c r="O33" s="159"/>
      <c r="P33" s="157"/>
      <c r="Q33" s="246"/>
      <c r="R33" s="186">
        <f>SUM(K33:K33)</f>
        <v>0</v>
      </c>
      <c r="S33" s="246"/>
      <c r="T33" s="206"/>
      <c r="U33" s="131"/>
      <c r="V33" s="157"/>
    </row>
    <row r="34" spans="2:22" s="46" customFormat="1" ht="14" x14ac:dyDescent="0.3">
      <c r="B34" s="5" t="s">
        <v>28</v>
      </c>
      <c r="C34" s="15" t="s">
        <v>50</v>
      </c>
      <c r="D34" s="83"/>
      <c r="E34" s="54"/>
      <c r="F34" s="5" t="s">
        <v>20</v>
      </c>
      <c r="G34" s="179"/>
      <c r="H34" s="180"/>
      <c r="I34" s="68"/>
      <c r="J34" s="5" t="s">
        <v>31</v>
      </c>
      <c r="K34" s="145"/>
      <c r="L34" s="129"/>
      <c r="M34" s="184"/>
      <c r="N34" s="129"/>
      <c r="O34" s="131"/>
      <c r="P34" s="129"/>
      <c r="Q34" s="84"/>
      <c r="R34" s="10">
        <f>SUM(K34:K34)</f>
        <v>0</v>
      </c>
      <c r="S34" s="129"/>
      <c r="T34" s="6">
        <f>SUM(R34:S34)</f>
        <v>0</v>
      </c>
      <c r="U34" s="142"/>
      <c r="V34" s="129"/>
    </row>
    <row r="35" spans="2:22" s="46" customFormat="1" ht="14" x14ac:dyDescent="0.3">
      <c r="B35" s="130" t="s">
        <v>6</v>
      </c>
      <c r="C35" s="40"/>
      <c r="D35" s="3">
        <f>SUM(D27:D34)</f>
        <v>0</v>
      </c>
      <c r="E35" s="65"/>
      <c r="F35" s="3" t="s">
        <v>6</v>
      </c>
      <c r="G35" s="162">
        <f>SUM(G27:H34)</f>
        <v>0</v>
      </c>
      <c r="H35" s="163"/>
      <c r="I35" s="53"/>
      <c r="J35" s="42"/>
      <c r="K35" s="3">
        <f>SUM(K27:K34)</f>
        <v>0</v>
      </c>
      <c r="L35" s="16">
        <f>SUM(L27:L34)</f>
        <v>0</v>
      </c>
      <c r="M35" s="16">
        <f>SUM(M34)</f>
        <v>0</v>
      </c>
      <c r="N35" s="16">
        <f t="shared" ref="N35:T35" si="2">SUM(N27:N34)</f>
        <v>0</v>
      </c>
      <c r="O35" s="16">
        <f t="shared" si="2"/>
        <v>0</v>
      </c>
      <c r="P35" s="17">
        <f t="shared" si="2"/>
        <v>0</v>
      </c>
      <c r="Q35" s="17">
        <f t="shared" si="2"/>
        <v>0</v>
      </c>
      <c r="R35" s="3">
        <f t="shared" si="2"/>
        <v>0</v>
      </c>
      <c r="S35" s="3">
        <f t="shared" si="2"/>
        <v>0</v>
      </c>
      <c r="T35" s="32">
        <f t="shared" si="2"/>
        <v>0</v>
      </c>
      <c r="U35" s="131"/>
      <c r="V35" s="16">
        <f>SUM(V27:V34)</f>
        <v>0</v>
      </c>
    </row>
    <row r="36" spans="2:22" s="46" customFormat="1" ht="15" customHeight="1" x14ac:dyDescent="0.3"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T36" s="50"/>
      <c r="U36" s="51"/>
      <c r="V36" s="62"/>
    </row>
    <row r="37" spans="2:22" s="46" customFormat="1" ht="14" x14ac:dyDescent="0.25">
      <c r="B37" s="170" t="s">
        <v>29</v>
      </c>
      <c r="C37" s="171"/>
      <c r="D37" s="171"/>
      <c r="E37" s="171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2"/>
      <c r="U37" s="73"/>
      <c r="V37" s="26" t="s">
        <v>6</v>
      </c>
    </row>
    <row r="38" spans="2:22" s="46" customFormat="1" ht="66.75" customHeight="1" thickBot="1" x14ac:dyDescent="0.3">
      <c r="B38" s="93"/>
      <c r="C38" s="173" t="s">
        <v>9</v>
      </c>
      <c r="D38" s="174"/>
      <c r="E38" s="96"/>
      <c r="F38" s="96"/>
      <c r="G38" s="175" t="s">
        <v>4</v>
      </c>
      <c r="H38" s="176"/>
      <c r="I38" s="96"/>
      <c r="J38" s="96"/>
      <c r="K38" s="96"/>
      <c r="L38" s="30" t="s">
        <v>75</v>
      </c>
      <c r="M38" s="31" t="s">
        <v>80</v>
      </c>
      <c r="N38" s="24" t="s">
        <v>74</v>
      </c>
      <c r="O38" s="23" t="s">
        <v>93</v>
      </c>
      <c r="P38" s="28" t="s">
        <v>70</v>
      </c>
      <c r="Q38" s="24" t="s">
        <v>71</v>
      </c>
      <c r="R38" s="139" t="s">
        <v>5</v>
      </c>
      <c r="S38" s="141" t="s">
        <v>83</v>
      </c>
      <c r="T38" s="2" t="s">
        <v>76</v>
      </c>
      <c r="U38" s="70"/>
      <c r="V38" s="29" t="s">
        <v>85</v>
      </c>
    </row>
    <row r="39" spans="2:22" s="46" customFormat="1" ht="14.5" thickBot="1" x14ac:dyDescent="0.35">
      <c r="B39" s="93"/>
      <c r="C39" s="177">
        <f>SUM(C12,C23,D35)</f>
        <v>82</v>
      </c>
      <c r="D39" s="178"/>
      <c r="E39" s="53"/>
      <c r="F39" s="53"/>
      <c r="G39" s="177">
        <f>SUM(G35,G23:H23,G12)</f>
        <v>5</v>
      </c>
      <c r="H39" s="178"/>
      <c r="I39" s="53"/>
      <c r="J39" s="53"/>
      <c r="K39" s="53"/>
      <c r="L39" s="25">
        <f>SUM(L35+L23)</f>
        <v>5</v>
      </c>
      <c r="M39" s="19">
        <f>SUM(M35+M23)</f>
        <v>0</v>
      </c>
      <c r="N39" s="20">
        <f>SUM(N35+N23+N10)</f>
        <v>5</v>
      </c>
      <c r="O39" s="19">
        <f>SUM(O35+O23)</f>
        <v>1</v>
      </c>
      <c r="P39" s="18">
        <f>SUM(P35+P23+P10)</f>
        <v>0.625</v>
      </c>
      <c r="Q39" s="27">
        <f>SUM(Q10+Q23+Q35)</f>
        <v>1.25</v>
      </c>
      <c r="R39" s="22">
        <f>SUM(R10+R23+R35)</f>
        <v>181.875</v>
      </c>
      <c r="S39" s="22">
        <f>SUM(S10+S23+S35)</f>
        <v>0</v>
      </c>
      <c r="T39" s="4">
        <f>SUM(T10+T23+T35)</f>
        <v>181.875</v>
      </c>
      <c r="U39" s="72"/>
      <c r="V39" s="16">
        <f>SUM(V10+V23+V35)</f>
        <v>2</v>
      </c>
    </row>
    <row r="40" spans="2:22" x14ac:dyDescent="0.25">
      <c r="B40" s="108"/>
    </row>
    <row r="41" spans="2:22" s="46" customFormat="1" ht="14" x14ac:dyDescent="0.25"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</row>
    <row r="42" spans="2:22" s="46" customFormat="1" ht="58.5" customHeight="1" x14ac:dyDescent="0.25">
      <c r="B42" s="155" t="s">
        <v>77</v>
      </c>
      <c r="C42" s="155"/>
      <c r="D42" s="153"/>
      <c r="E42" s="153"/>
      <c r="F42" s="153"/>
      <c r="G42" s="153"/>
      <c r="H42" s="153"/>
      <c r="K42" s="155" t="s">
        <v>62</v>
      </c>
      <c r="L42" s="155"/>
      <c r="M42" s="153"/>
      <c r="N42" s="153"/>
      <c r="O42" s="153"/>
      <c r="Q42" s="144" t="str">
        <f>IF(SUM($L$39,$M$39,$S$39)&gt;0,"genehmigt durch 
den Gemeinderat
(Name)","")</f>
        <v>genehmigt durch 
den Gemeinderat
(Name)</v>
      </c>
      <c r="R42" s="88"/>
      <c r="S42" s="88"/>
      <c r="T42" s="88"/>
      <c r="U42" s="87"/>
      <c r="V42" s="87"/>
    </row>
    <row r="43" spans="2:22" s="46" customFormat="1" ht="54.75" customHeight="1" x14ac:dyDescent="0.3">
      <c r="B43" s="155" t="s">
        <v>61</v>
      </c>
      <c r="C43" s="155"/>
      <c r="D43" s="181"/>
      <c r="E43" s="181"/>
      <c r="F43" s="181"/>
      <c r="G43" s="181"/>
      <c r="H43" s="181"/>
      <c r="K43" s="155" t="s">
        <v>61</v>
      </c>
      <c r="L43" s="155"/>
      <c r="M43" s="154"/>
      <c r="N43" s="154"/>
      <c r="O43" s="154"/>
      <c r="Q43" s="144" t="str">
        <f>IF(SUM($L$39,$M$39,$S$39)&gt;0,"Datum/ Unterschrift:","")</f>
        <v>Datum/ Unterschrift:</v>
      </c>
      <c r="R43" s="88"/>
      <c r="S43" s="88"/>
      <c r="T43" s="88"/>
      <c r="U43" s="169"/>
      <c r="V43" s="169"/>
    </row>
    <row r="44" spans="2:22" s="46" customFormat="1" ht="14" x14ac:dyDescent="0.25">
      <c r="B44" s="85"/>
      <c r="C44" s="85"/>
      <c r="K44" s="85"/>
      <c r="L44" s="85"/>
    </row>
    <row r="45" spans="2:22" s="46" customFormat="1" ht="57" customHeight="1" x14ac:dyDescent="0.25">
      <c r="B45" s="155" t="s">
        <v>66</v>
      </c>
      <c r="C45" s="155"/>
      <c r="D45" s="151"/>
      <c r="E45" s="151"/>
      <c r="F45" s="151"/>
      <c r="G45" s="151"/>
      <c r="H45" s="151"/>
      <c r="K45" s="155" t="s">
        <v>64</v>
      </c>
      <c r="L45" s="155"/>
      <c r="M45" s="151"/>
      <c r="N45" s="151"/>
      <c r="O45" s="151"/>
      <c r="Q45" s="144"/>
    </row>
    <row r="46" spans="2:22" s="46" customFormat="1" ht="55.5" customHeight="1" x14ac:dyDescent="0.25">
      <c r="B46" s="155" t="s">
        <v>63</v>
      </c>
      <c r="C46" s="155"/>
      <c r="D46" s="152"/>
      <c r="E46" s="152"/>
      <c r="F46" s="152"/>
      <c r="G46" s="152"/>
      <c r="H46" s="152"/>
      <c r="K46" s="155" t="s">
        <v>63</v>
      </c>
      <c r="L46" s="155"/>
      <c r="M46" s="152"/>
      <c r="N46" s="152"/>
      <c r="O46" s="152"/>
    </row>
  </sheetData>
  <mergeCells count="108">
    <mergeCell ref="U43:V43"/>
    <mergeCell ref="B45:C45"/>
    <mergeCell ref="D45:H45"/>
    <mergeCell ref="K45:L45"/>
    <mergeCell ref="M45:O45"/>
    <mergeCell ref="B46:C46"/>
    <mergeCell ref="D46:H46"/>
    <mergeCell ref="K46:L46"/>
    <mergeCell ref="M46:O46"/>
    <mergeCell ref="B42:C42"/>
    <mergeCell ref="D42:H42"/>
    <mergeCell ref="K42:L42"/>
    <mergeCell ref="M42:O42"/>
    <mergeCell ref="B43:C43"/>
    <mergeCell ref="D43:H43"/>
    <mergeCell ref="K43:L43"/>
    <mergeCell ref="M43:O43"/>
    <mergeCell ref="G35:H35"/>
    <mergeCell ref="B37:T37"/>
    <mergeCell ref="C38:D38"/>
    <mergeCell ref="G38:H38"/>
    <mergeCell ref="C39:D39"/>
    <mergeCell ref="G39:H39"/>
    <mergeCell ref="Q29:Q33"/>
    <mergeCell ref="R29:R33"/>
    <mergeCell ref="S29:S33"/>
    <mergeCell ref="T29:T33"/>
    <mergeCell ref="V29:V33"/>
    <mergeCell ref="G34:H34"/>
    <mergeCell ref="Q27:Q28"/>
    <mergeCell ref="R27:R28"/>
    <mergeCell ref="S27:S28"/>
    <mergeCell ref="T27:T28"/>
    <mergeCell ref="V27:V28"/>
    <mergeCell ref="O27:O28"/>
    <mergeCell ref="P27:P28"/>
    <mergeCell ref="O29:O33"/>
    <mergeCell ref="P29:P33"/>
    <mergeCell ref="B29:B33"/>
    <mergeCell ref="F29:F33"/>
    <mergeCell ref="G29:H33"/>
    <mergeCell ref="J29:J33"/>
    <mergeCell ref="K29:K33"/>
    <mergeCell ref="K27:K28"/>
    <mergeCell ref="L27:L28"/>
    <mergeCell ref="M27:M34"/>
    <mergeCell ref="N27:N28"/>
    <mergeCell ref="L29:L33"/>
    <mergeCell ref="N29:N33"/>
    <mergeCell ref="C26:D26"/>
    <mergeCell ref="G26:H26"/>
    <mergeCell ref="B27:B28"/>
    <mergeCell ref="F27:F28"/>
    <mergeCell ref="G27:H28"/>
    <mergeCell ref="J27:J28"/>
    <mergeCell ref="C19:D19"/>
    <mergeCell ref="C20:D20"/>
    <mergeCell ref="C21:D21"/>
    <mergeCell ref="C22:D22"/>
    <mergeCell ref="C23:D23"/>
    <mergeCell ref="B25:T25"/>
    <mergeCell ref="V15:V16"/>
    <mergeCell ref="C17:D17"/>
    <mergeCell ref="C18:D18"/>
    <mergeCell ref="L15:L16"/>
    <mergeCell ref="M15:M16"/>
    <mergeCell ref="N15:N16"/>
    <mergeCell ref="O15:O16"/>
    <mergeCell ref="P15:P16"/>
    <mergeCell ref="Q15:Q16"/>
    <mergeCell ref="V10:V11"/>
    <mergeCell ref="C11:D11"/>
    <mergeCell ref="C12:D12"/>
    <mergeCell ref="G12:H12"/>
    <mergeCell ref="B14:T14"/>
    <mergeCell ref="N10:N11"/>
    <mergeCell ref="O10:O11"/>
    <mergeCell ref="P10:P11"/>
    <mergeCell ref="Q10:Q11"/>
    <mergeCell ref="R10:R11"/>
    <mergeCell ref="S10:S11"/>
    <mergeCell ref="C10:D10"/>
    <mergeCell ref="F10:F11"/>
    <mergeCell ref="G10:H11"/>
    <mergeCell ref="J10:J11"/>
    <mergeCell ref="K10:K11"/>
    <mergeCell ref="L10:L11"/>
    <mergeCell ref="M10:M11"/>
    <mergeCell ref="B15:B16"/>
    <mergeCell ref="C15:D16"/>
    <mergeCell ref="F15:F16"/>
    <mergeCell ref="G15:H15"/>
    <mergeCell ref="J15:J16"/>
    <mergeCell ref="K15:K16"/>
    <mergeCell ref="N2:Q2"/>
    <mergeCell ref="C3:E3"/>
    <mergeCell ref="N3:Q3"/>
    <mergeCell ref="N4:Q4"/>
    <mergeCell ref="B6:D6"/>
    <mergeCell ref="F6:H6"/>
    <mergeCell ref="J6:T6"/>
    <mergeCell ref="B8:T8"/>
    <mergeCell ref="C9:D9"/>
    <mergeCell ref="G9:H9"/>
    <mergeCell ref="T10:T11"/>
    <mergeCell ref="R15:R16"/>
    <mergeCell ref="S15:S16"/>
    <mergeCell ref="T15:T16"/>
  </mergeCells>
  <conditionalFormatting sqref="G10">
    <cfRule type="expression" dxfId="19" priority="9">
      <formula>ROUNDUP(($C$10+$C$11)/24,0)&lt;$G$10</formula>
    </cfRule>
    <cfRule type="expression" dxfId="18" priority="10">
      <formula>(($C$10+$C$11)/24&gt;$G$10)</formula>
    </cfRule>
  </conditionalFormatting>
  <conditionalFormatting sqref="G23:H23">
    <cfRule type="expression" dxfId="17" priority="8">
      <formula>AND($C$23&lt;=100,OR((SUM($G$23:$H$23)*20-20)&gt;=$C$23,(SUM($G$23:$H$23)*20)&lt;$C$23))</formula>
    </cfRule>
  </conditionalFormatting>
  <conditionalFormatting sqref="G27:H28">
    <cfRule type="expression" dxfId="16" priority="7">
      <formula>OR(SUM($D$27:$D$28)&lt;$G$27*6,SUM($D$27:$D$28)&gt;$G$27*13)</formula>
    </cfRule>
  </conditionalFormatting>
  <conditionalFormatting sqref="G29:H33">
    <cfRule type="expression" dxfId="15" priority="6">
      <formula>OR(SUM($D$29:$D$33)&lt;$G$29*6,SUM($D$29:$D$33)&gt;$G$29*13)</formula>
    </cfRule>
  </conditionalFormatting>
  <conditionalFormatting sqref="G34:H34">
    <cfRule type="expression" dxfId="14" priority="5">
      <formula>OR(SUM($D$34)&lt;$G$34*6,SUM($D$34)&gt;$G$34*13)</formula>
    </cfRule>
  </conditionalFormatting>
  <conditionalFormatting sqref="R42:T42">
    <cfRule type="expression" dxfId="13" priority="4">
      <formula>$L$39+$M$39+$S$39&gt;0</formula>
    </cfRule>
  </conditionalFormatting>
  <conditionalFormatting sqref="R43">
    <cfRule type="expression" dxfId="12" priority="3">
      <formula>$L$39+$M$39+$S$39&gt;0</formula>
    </cfRule>
  </conditionalFormatting>
  <conditionalFormatting sqref="S43">
    <cfRule type="expression" dxfId="11" priority="2">
      <formula>$L$39+$M$39+$S$39&gt;0</formula>
    </cfRule>
  </conditionalFormatting>
  <conditionalFormatting sqref="T43">
    <cfRule type="expression" dxfId="10" priority="1">
      <formula>$L$39+$M$39+$S$39&gt;0</formula>
    </cfRule>
  </conditionalFormatting>
  <dataValidations count="1">
    <dataValidation type="decimal" allowBlank="1" showInputMessage="1" showErrorMessage="1" sqref="C10:C11 K17:K22 K10 G10 K27 D27:D34 C17:C22 K29:K34 G17:H22" xr:uid="{00000000-0002-0000-0100-000000000000}">
      <formula1>-1000000000000</formula1>
      <formula2>10000000000000000</formula2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V46"/>
  <sheetViews>
    <sheetView workbookViewId="0">
      <selection activeCell="L34" sqref="L34"/>
    </sheetView>
  </sheetViews>
  <sheetFormatPr baseColWidth="10" defaultColWidth="11.453125" defaultRowHeight="12.5" x14ac:dyDescent="0.25"/>
  <cols>
    <col min="1" max="1" width="3.1796875" style="74" customWidth="1"/>
    <col min="2" max="4" width="11.1796875" style="74" customWidth="1"/>
    <col min="5" max="5" width="3.1796875" style="74" customWidth="1"/>
    <col min="6" max="6" width="15.7265625" style="74" customWidth="1"/>
    <col min="7" max="8" width="11.1796875" style="74" customWidth="1"/>
    <col min="9" max="9" width="3.1796875" style="74" customWidth="1"/>
    <col min="10" max="10" width="18.7265625" style="74" customWidth="1"/>
    <col min="11" max="11" width="11.26953125" style="74" customWidth="1"/>
    <col min="12" max="13" width="21" style="74" customWidth="1"/>
    <col min="14" max="18" width="18.7265625" style="74" customWidth="1"/>
    <col min="19" max="19" width="19.54296875" style="74" customWidth="1"/>
    <col min="20" max="20" width="20.81640625" style="74" customWidth="1"/>
    <col min="21" max="21" width="3.1796875" style="74" customWidth="1"/>
    <col min="22" max="22" width="27.453125" style="74" customWidth="1"/>
    <col min="23" max="16384" width="11.453125" style="74"/>
  </cols>
  <sheetData>
    <row r="1" spans="2:22" s="46" customFormat="1" ht="18" x14ac:dyDescent="0.4">
      <c r="B1" s="44" t="s">
        <v>121</v>
      </c>
      <c r="C1" s="45"/>
      <c r="D1" s="45"/>
      <c r="E1" s="45"/>
      <c r="F1" s="45"/>
      <c r="G1" s="45"/>
      <c r="H1" s="45"/>
      <c r="I1" s="45"/>
      <c r="J1" s="45"/>
      <c r="R1" s="45"/>
      <c r="V1" s="74"/>
    </row>
    <row r="2" spans="2:22" s="46" customFormat="1" ht="14.25" customHeight="1" x14ac:dyDescent="0.3"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92" t="s">
        <v>84</v>
      </c>
      <c r="N2" s="149" t="s">
        <v>92</v>
      </c>
      <c r="O2" s="149"/>
      <c r="P2" s="149"/>
      <c r="Q2" s="149"/>
      <c r="V2" s="74"/>
    </row>
    <row r="3" spans="2:22" s="46" customFormat="1" ht="14.25" customHeight="1" x14ac:dyDescent="0.3">
      <c r="B3" s="1" t="s">
        <v>0</v>
      </c>
      <c r="C3" s="237" t="s">
        <v>100</v>
      </c>
      <c r="D3" s="237"/>
      <c r="E3" s="237"/>
      <c r="H3" s="45"/>
      <c r="I3" s="45"/>
      <c r="J3" s="13" t="s">
        <v>1</v>
      </c>
      <c r="K3" s="75"/>
      <c r="L3" s="52"/>
      <c r="N3" s="150" t="s">
        <v>95</v>
      </c>
      <c r="O3" s="150"/>
      <c r="P3" s="150"/>
      <c r="Q3" s="150"/>
      <c r="S3" s="45"/>
      <c r="T3" s="45"/>
      <c r="U3" s="45"/>
      <c r="V3" s="74"/>
    </row>
    <row r="4" spans="2:22" s="46" customFormat="1" ht="15" customHeight="1" x14ac:dyDescent="0.3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N4" s="244" t="s">
        <v>96</v>
      </c>
      <c r="O4" s="244"/>
      <c r="P4" s="244"/>
      <c r="Q4" s="244"/>
      <c r="R4" s="45"/>
      <c r="V4" s="74"/>
    </row>
    <row r="5" spans="2:22" s="46" customFormat="1" ht="14" x14ac:dyDescent="0.3"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V5" s="74"/>
    </row>
    <row r="6" spans="2:22" s="46" customFormat="1" ht="14" x14ac:dyDescent="0.3">
      <c r="B6" s="238" t="s">
        <v>2</v>
      </c>
      <c r="C6" s="239"/>
      <c r="D6" s="240"/>
      <c r="E6" s="47"/>
      <c r="F6" s="238" t="s">
        <v>44</v>
      </c>
      <c r="G6" s="239"/>
      <c r="H6" s="240"/>
      <c r="I6" s="45"/>
      <c r="J6" s="238" t="s">
        <v>58</v>
      </c>
      <c r="K6" s="239"/>
      <c r="L6" s="239"/>
      <c r="M6" s="239"/>
      <c r="N6" s="239"/>
      <c r="O6" s="239"/>
      <c r="P6" s="239"/>
      <c r="Q6" s="239"/>
      <c r="R6" s="239"/>
      <c r="S6" s="239"/>
      <c r="T6" s="240"/>
      <c r="U6" s="48"/>
      <c r="V6" s="49" t="s">
        <v>67</v>
      </c>
    </row>
    <row r="7" spans="2:22" s="46" customFormat="1" ht="14" x14ac:dyDescent="0.3"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T7" s="50"/>
      <c r="U7" s="51"/>
      <c r="V7" s="74"/>
    </row>
    <row r="8" spans="2:22" s="46" customFormat="1" ht="14" x14ac:dyDescent="0.3">
      <c r="B8" s="164" t="s">
        <v>3</v>
      </c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6"/>
      <c r="U8" s="69"/>
      <c r="V8" s="32" t="s">
        <v>3</v>
      </c>
    </row>
    <row r="9" spans="2:22" s="46" customFormat="1" ht="74.25" customHeight="1" x14ac:dyDescent="0.25">
      <c r="B9" s="132"/>
      <c r="C9" s="241" t="s">
        <v>9</v>
      </c>
      <c r="D9" s="242"/>
      <c r="E9" s="96"/>
      <c r="F9" s="135" t="s">
        <v>51</v>
      </c>
      <c r="G9" s="194" t="s">
        <v>4</v>
      </c>
      <c r="H9" s="243"/>
      <c r="I9" s="97"/>
      <c r="J9" s="134" t="s">
        <v>73</v>
      </c>
      <c r="K9" s="135" t="s">
        <v>27</v>
      </c>
      <c r="L9" s="98" t="s">
        <v>78</v>
      </c>
      <c r="M9" s="136" t="s">
        <v>79</v>
      </c>
      <c r="N9" s="138" t="s">
        <v>94</v>
      </c>
      <c r="O9" s="101" t="s">
        <v>98</v>
      </c>
      <c r="P9" s="138" t="s">
        <v>89</v>
      </c>
      <c r="Q9" s="138" t="s">
        <v>88</v>
      </c>
      <c r="R9" s="143" t="s">
        <v>5</v>
      </c>
      <c r="S9" s="141" t="s">
        <v>83</v>
      </c>
      <c r="T9" s="38" t="s">
        <v>52</v>
      </c>
      <c r="U9" s="70"/>
      <c r="V9" s="137" t="s">
        <v>86</v>
      </c>
    </row>
    <row r="10" spans="2:22" s="46" customFormat="1" ht="15" customHeight="1" x14ac:dyDescent="0.3">
      <c r="B10" s="5" t="s">
        <v>48</v>
      </c>
      <c r="C10" s="213">
        <v>81</v>
      </c>
      <c r="D10" s="214"/>
      <c r="E10" s="53"/>
      <c r="F10" s="187" t="s">
        <v>7</v>
      </c>
      <c r="G10" s="189">
        <v>7</v>
      </c>
      <c r="H10" s="190"/>
      <c r="I10" s="53"/>
      <c r="J10" s="193" t="s">
        <v>47</v>
      </c>
      <c r="K10" s="196">
        <v>196</v>
      </c>
      <c r="L10" s="158"/>
      <c r="M10" s="158"/>
      <c r="N10" s="156">
        <v>7</v>
      </c>
      <c r="O10" s="158"/>
      <c r="P10" s="156">
        <v>0.875</v>
      </c>
      <c r="Q10" s="245">
        <v>1.75</v>
      </c>
      <c r="R10" s="235">
        <f>SUM(K10:K11+N10+P10+Q10)</f>
        <v>205.625</v>
      </c>
      <c r="S10" s="245"/>
      <c r="T10" s="204">
        <f>SUM(R10:S11)</f>
        <v>205.625</v>
      </c>
      <c r="U10" s="131"/>
      <c r="V10" s="156">
        <v>2</v>
      </c>
    </row>
    <row r="11" spans="2:22" s="46" customFormat="1" ht="15" customHeight="1" x14ac:dyDescent="0.3">
      <c r="B11" s="7" t="s">
        <v>49</v>
      </c>
      <c r="C11" s="213">
        <v>82</v>
      </c>
      <c r="D11" s="214"/>
      <c r="E11" s="53"/>
      <c r="F11" s="208"/>
      <c r="G11" s="209"/>
      <c r="H11" s="210"/>
      <c r="I11" s="53"/>
      <c r="J11" s="195"/>
      <c r="K11" s="198"/>
      <c r="L11" s="159"/>
      <c r="M11" s="159"/>
      <c r="N11" s="157"/>
      <c r="O11" s="159"/>
      <c r="P11" s="157"/>
      <c r="Q11" s="246"/>
      <c r="R11" s="236"/>
      <c r="S11" s="246"/>
      <c r="T11" s="206"/>
      <c r="U11" s="131"/>
      <c r="V11" s="157"/>
    </row>
    <row r="12" spans="2:22" s="46" customFormat="1" ht="14" x14ac:dyDescent="0.3">
      <c r="B12" s="43" t="s">
        <v>6</v>
      </c>
      <c r="C12" s="162">
        <f>SUM(C10+C11)</f>
        <v>163</v>
      </c>
      <c r="D12" s="163"/>
      <c r="E12" s="53"/>
      <c r="F12" s="53"/>
      <c r="G12" s="234">
        <f>SUM(G10)</f>
        <v>7</v>
      </c>
      <c r="H12" s="234"/>
      <c r="I12" s="53"/>
      <c r="J12" s="53"/>
      <c r="K12" s="53"/>
      <c r="L12" s="53"/>
      <c r="M12" s="53"/>
      <c r="N12" s="53"/>
      <c r="O12" s="53"/>
      <c r="P12" s="53"/>
      <c r="Q12" s="53"/>
      <c r="R12" s="54"/>
      <c r="S12" s="56"/>
      <c r="T12" s="57"/>
      <c r="U12" s="142"/>
      <c r="V12" s="142"/>
    </row>
    <row r="13" spans="2:22" s="46" customFormat="1" ht="14" x14ac:dyDescent="0.3">
      <c r="B13" s="53"/>
      <c r="C13" s="53"/>
      <c r="D13" s="53"/>
      <c r="E13" s="45"/>
      <c r="F13" s="53"/>
      <c r="G13" s="53"/>
      <c r="H13" s="53"/>
      <c r="I13" s="45"/>
      <c r="J13" s="53"/>
      <c r="K13" s="53"/>
      <c r="L13" s="53"/>
      <c r="M13" s="53"/>
      <c r="N13" s="53"/>
      <c r="O13" s="53"/>
      <c r="P13" s="53"/>
      <c r="Q13" s="53"/>
      <c r="R13" s="54"/>
      <c r="T13" s="50"/>
      <c r="U13" s="51"/>
      <c r="V13" s="55"/>
    </row>
    <row r="14" spans="2:22" s="46" customFormat="1" ht="14" x14ac:dyDescent="0.3">
      <c r="B14" s="164" t="s">
        <v>8</v>
      </c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6"/>
      <c r="U14" s="69"/>
      <c r="V14" s="26" t="s">
        <v>68</v>
      </c>
    </row>
    <row r="15" spans="2:22" s="46" customFormat="1" ht="36" customHeight="1" x14ac:dyDescent="0.25">
      <c r="B15" s="225"/>
      <c r="C15" s="227" t="s">
        <v>9</v>
      </c>
      <c r="D15" s="228"/>
      <c r="E15" s="96"/>
      <c r="F15" s="229" t="s">
        <v>51</v>
      </c>
      <c r="G15" s="167" t="s">
        <v>4</v>
      </c>
      <c r="H15" s="168"/>
      <c r="I15" s="97"/>
      <c r="J15" s="231" t="s">
        <v>72</v>
      </c>
      <c r="K15" s="229" t="s">
        <v>27</v>
      </c>
      <c r="L15" s="232" t="s">
        <v>78</v>
      </c>
      <c r="M15" s="232" t="s">
        <v>79</v>
      </c>
      <c r="N15" s="217" t="s">
        <v>94</v>
      </c>
      <c r="O15" s="215" t="s">
        <v>98</v>
      </c>
      <c r="P15" s="217" t="s">
        <v>90</v>
      </c>
      <c r="Q15" s="217" t="s">
        <v>88</v>
      </c>
      <c r="R15" s="219" t="s">
        <v>5</v>
      </c>
      <c r="S15" s="221" t="s">
        <v>83</v>
      </c>
      <c r="T15" s="223" t="s">
        <v>52</v>
      </c>
      <c r="U15" s="70"/>
      <c r="V15" s="212" t="s">
        <v>87</v>
      </c>
    </row>
    <row r="16" spans="2:22" s="46" customFormat="1" ht="36" customHeight="1" x14ac:dyDescent="0.25">
      <c r="B16" s="226"/>
      <c r="C16" s="167"/>
      <c r="D16" s="168"/>
      <c r="E16" s="96"/>
      <c r="F16" s="230"/>
      <c r="G16" s="103" t="s">
        <v>10</v>
      </c>
      <c r="H16" s="104" t="s">
        <v>11</v>
      </c>
      <c r="I16" s="97"/>
      <c r="J16" s="167"/>
      <c r="K16" s="230"/>
      <c r="L16" s="233"/>
      <c r="M16" s="233"/>
      <c r="N16" s="218"/>
      <c r="O16" s="216"/>
      <c r="P16" s="218"/>
      <c r="Q16" s="218"/>
      <c r="R16" s="220"/>
      <c r="S16" s="222"/>
      <c r="T16" s="224"/>
      <c r="U16" s="70"/>
      <c r="V16" s="212"/>
    </row>
    <row r="17" spans="2:22" s="46" customFormat="1" ht="14" x14ac:dyDescent="0.3">
      <c r="B17" s="5" t="s">
        <v>57</v>
      </c>
      <c r="C17" s="213">
        <v>86</v>
      </c>
      <c r="D17" s="214"/>
      <c r="E17" s="53"/>
      <c r="F17" s="5" t="s">
        <v>12</v>
      </c>
      <c r="G17" s="145">
        <v>5</v>
      </c>
      <c r="H17" s="77"/>
      <c r="I17" s="66"/>
      <c r="J17" s="5" t="s">
        <v>56</v>
      </c>
      <c r="K17" s="145">
        <v>132</v>
      </c>
      <c r="L17" s="80"/>
      <c r="M17" s="142"/>
      <c r="N17" s="80">
        <v>5</v>
      </c>
      <c r="O17" s="80"/>
      <c r="P17" s="81">
        <v>0.625</v>
      </c>
      <c r="Q17" s="80">
        <v>1.25</v>
      </c>
      <c r="R17" s="11">
        <f>SUM(K17:K17+L17+N17)+O17+P17+Q17</f>
        <v>138.875</v>
      </c>
      <c r="S17" s="129"/>
      <c r="T17" s="8">
        <f t="shared" ref="T17:T22" si="0">SUM(R17:S17)</f>
        <v>138.875</v>
      </c>
      <c r="U17" s="142"/>
      <c r="V17" s="80">
        <v>2</v>
      </c>
    </row>
    <row r="18" spans="2:22" s="46" customFormat="1" ht="14" x14ac:dyDescent="0.3">
      <c r="B18" s="5" t="s">
        <v>13</v>
      </c>
      <c r="C18" s="213">
        <v>87</v>
      </c>
      <c r="D18" s="214"/>
      <c r="E18" s="53"/>
      <c r="F18" s="5" t="s">
        <v>12</v>
      </c>
      <c r="G18" s="145">
        <v>5</v>
      </c>
      <c r="H18" s="77"/>
      <c r="I18" s="66"/>
      <c r="J18" s="5" t="s">
        <v>56</v>
      </c>
      <c r="K18" s="145">
        <v>132</v>
      </c>
      <c r="L18" s="80"/>
      <c r="M18" s="142"/>
      <c r="N18" s="80">
        <v>5</v>
      </c>
      <c r="O18" s="80"/>
      <c r="P18" s="81">
        <v>0.625</v>
      </c>
      <c r="Q18" s="80">
        <v>1.25</v>
      </c>
      <c r="R18" s="11">
        <f>SUM(K18:K18+L18+N18+O18+P18+Q18)</f>
        <v>138.875</v>
      </c>
      <c r="S18" s="129"/>
      <c r="T18" s="8">
        <f t="shared" si="0"/>
        <v>138.875</v>
      </c>
      <c r="U18" s="142"/>
      <c r="V18" s="80">
        <v>1</v>
      </c>
    </row>
    <row r="19" spans="2:22" s="46" customFormat="1" ht="14" x14ac:dyDescent="0.3">
      <c r="B19" s="5" t="s">
        <v>14</v>
      </c>
      <c r="C19" s="213">
        <v>91</v>
      </c>
      <c r="D19" s="214"/>
      <c r="E19" s="53"/>
      <c r="F19" s="5" t="s">
        <v>12</v>
      </c>
      <c r="G19" s="145">
        <v>5</v>
      </c>
      <c r="H19" s="77"/>
      <c r="I19" s="66"/>
      <c r="J19" s="5" t="s">
        <v>55</v>
      </c>
      <c r="K19" s="145">
        <v>180</v>
      </c>
      <c r="L19" s="80"/>
      <c r="M19" s="142"/>
      <c r="N19" s="80">
        <v>5</v>
      </c>
      <c r="O19" s="80"/>
      <c r="P19" s="81">
        <v>0.625</v>
      </c>
      <c r="Q19" s="80">
        <v>1.25</v>
      </c>
      <c r="R19" s="11">
        <f>SUM(K19:K19+L19+N19+O19+P19+Q19)</f>
        <v>186.875</v>
      </c>
      <c r="S19" s="129"/>
      <c r="T19" s="8">
        <f t="shared" si="0"/>
        <v>186.875</v>
      </c>
      <c r="U19" s="142"/>
      <c r="V19" s="80"/>
    </row>
    <row r="20" spans="2:22" s="46" customFormat="1" ht="14" x14ac:dyDescent="0.3">
      <c r="B20" s="5" t="s">
        <v>15</v>
      </c>
      <c r="C20" s="213">
        <v>93</v>
      </c>
      <c r="D20" s="214"/>
      <c r="E20" s="53"/>
      <c r="F20" s="5" t="s">
        <v>12</v>
      </c>
      <c r="G20" s="145">
        <v>5</v>
      </c>
      <c r="H20" s="77"/>
      <c r="I20" s="66"/>
      <c r="J20" s="5" t="s">
        <v>55</v>
      </c>
      <c r="K20" s="145">
        <v>180</v>
      </c>
      <c r="L20" s="80"/>
      <c r="M20" s="142"/>
      <c r="N20" s="80">
        <v>5</v>
      </c>
      <c r="O20" s="80"/>
      <c r="P20" s="81">
        <v>0.625</v>
      </c>
      <c r="Q20" s="80">
        <v>1.25</v>
      </c>
      <c r="R20" s="11">
        <f>SUM(K20:K20+L20+N20+O20+P20+Q20)</f>
        <v>186.875</v>
      </c>
      <c r="S20" s="129"/>
      <c r="T20" s="8">
        <f t="shared" si="0"/>
        <v>186.875</v>
      </c>
      <c r="U20" s="142"/>
      <c r="V20" s="80"/>
    </row>
    <row r="21" spans="2:22" s="46" customFormat="1" ht="14" x14ac:dyDescent="0.3">
      <c r="B21" s="5" t="s">
        <v>16</v>
      </c>
      <c r="C21" s="213">
        <v>92</v>
      </c>
      <c r="D21" s="214"/>
      <c r="E21" s="53"/>
      <c r="F21" s="9" t="s">
        <v>12</v>
      </c>
      <c r="G21" s="145">
        <v>5</v>
      </c>
      <c r="H21" s="77"/>
      <c r="I21" s="66"/>
      <c r="J21" s="5" t="s">
        <v>54</v>
      </c>
      <c r="K21" s="145">
        <v>180</v>
      </c>
      <c r="L21" s="80"/>
      <c r="M21" s="142"/>
      <c r="N21" s="80">
        <v>5</v>
      </c>
      <c r="O21" s="80"/>
      <c r="P21" s="81">
        <v>0.625</v>
      </c>
      <c r="Q21" s="80">
        <v>1.25</v>
      </c>
      <c r="R21" s="11">
        <f>SUM(K21+L21+N21+O21+P21+Q21)</f>
        <v>186.875</v>
      </c>
      <c r="S21" s="129"/>
      <c r="T21" s="8">
        <f>SUM(R21:S21)</f>
        <v>186.875</v>
      </c>
      <c r="U21" s="142"/>
      <c r="V21" s="80">
        <v>2</v>
      </c>
    </row>
    <row r="22" spans="2:22" s="46" customFormat="1" ht="14" x14ac:dyDescent="0.3">
      <c r="B22" s="9" t="s">
        <v>17</v>
      </c>
      <c r="C22" s="160">
        <v>103</v>
      </c>
      <c r="D22" s="161"/>
      <c r="E22" s="53"/>
      <c r="F22" s="5" t="s">
        <v>12</v>
      </c>
      <c r="G22" s="78">
        <v>5</v>
      </c>
      <c r="H22" s="79"/>
      <c r="I22" s="66"/>
      <c r="J22" s="5" t="s">
        <v>59</v>
      </c>
      <c r="K22" s="145">
        <v>170</v>
      </c>
      <c r="L22" s="80"/>
      <c r="M22" s="80">
        <v>5</v>
      </c>
      <c r="N22" s="80">
        <v>5</v>
      </c>
      <c r="O22" s="80"/>
      <c r="P22" s="81">
        <v>0.625</v>
      </c>
      <c r="Q22" s="80">
        <v>1.25</v>
      </c>
      <c r="R22" s="12">
        <f>SUM(K22:K22+L22+M22+N22+O22+P22+Q22)</f>
        <v>181.875</v>
      </c>
      <c r="S22" s="129"/>
      <c r="T22" s="8">
        <f t="shared" si="0"/>
        <v>181.875</v>
      </c>
      <c r="U22" s="142"/>
      <c r="V22" s="80">
        <v>1</v>
      </c>
    </row>
    <row r="23" spans="2:22" s="46" customFormat="1" ht="14" x14ac:dyDescent="0.3">
      <c r="B23" s="3" t="s">
        <v>6</v>
      </c>
      <c r="C23" s="162">
        <f>SUM(C17:C22)</f>
        <v>552</v>
      </c>
      <c r="D23" s="163">
        <f>SUM(D17:D22)</f>
        <v>0</v>
      </c>
      <c r="E23" s="53"/>
      <c r="F23" s="42"/>
      <c r="G23" s="3">
        <f>SUM(G17:G22)</f>
        <v>30</v>
      </c>
      <c r="H23" s="3">
        <f>SUM(H17:H22)</f>
        <v>0</v>
      </c>
      <c r="I23" s="53"/>
      <c r="J23" s="42"/>
      <c r="K23" s="3">
        <f t="shared" ref="K23:S23" si="1">SUM(K17:K22)</f>
        <v>974</v>
      </c>
      <c r="L23" s="16">
        <f t="shared" si="1"/>
        <v>0</v>
      </c>
      <c r="M23" s="16">
        <f t="shared" si="1"/>
        <v>5</v>
      </c>
      <c r="N23" s="16">
        <f t="shared" si="1"/>
        <v>30</v>
      </c>
      <c r="O23" s="16">
        <f t="shared" si="1"/>
        <v>0</v>
      </c>
      <c r="P23" s="17">
        <f t="shared" si="1"/>
        <v>3.75</v>
      </c>
      <c r="Q23" s="26">
        <f>SUM(Q17:Q22)</f>
        <v>7.5</v>
      </c>
      <c r="R23" s="3">
        <f t="shared" si="1"/>
        <v>1020.25</v>
      </c>
      <c r="S23" s="21">
        <f t="shared" si="1"/>
        <v>0</v>
      </c>
      <c r="T23" s="14">
        <f>SUM(T17:T22)</f>
        <v>1020.25</v>
      </c>
      <c r="U23" s="72"/>
      <c r="V23" s="16">
        <f>SUM(V17:V22)</f>
        <v>6</v>
      </c>
    </row>
    <row r="24" spans="2:22" s="46" customFormat="1" ht="14" x14ac:dyDescent="0.3">
      <c r="B24" s="58"/>
      <c r="C24" s="59"/>
      <c r="D24" s="58"/>
      <c r="E24" s="58"/>
      <c r="F24" s="58"/>
      <c r="G24" s="58"/>
      <c r="H24" s="58"/>
      <c r="I24" s="58"/>
      <c r="J24" s="58"/>
      <c r="K24" s="58"/>
      <c r="L24" s="58"/>
      <c r="M24" s="58"/>
      <c r="O24" s="60"/>
      <c r="R24" s="58"/>
      <c r="T24" s="50"/>
      <c r="U24" s="51"/>
      <c r="V24" s="61"/>
    </row>
    <row r="25" spans="2:22" s="46" customFormat="1" ht="14" x14ac:dyDescent="0.3">
      <c r="B25" s="164" t="s">
        <v>53</v>
      </c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6"/>
      <c r="U25" s="69"/>
      <c r="V25" s="26" t="s">
        <v>69</v>
      </c>
    </row>
    <row r="26" spans="2:22" s="46" customFormat="1" ht="74.25" customHeight="1" x14ac:dyDescent="0.25">
      <c r="B26" s="133"/>
      <c r="C26" s="167" t="s">
        <v>9</v>
      </c>
      <c r="D26" s="168"/>
      <c r="E26" s="106"/>
      <c r="F26" s="135" t="s">
        <v>51</v>
      </c>
      <c r="G26" s="167" t="s">
        <v>4</v>
      </c>
      <c r="H26" s="207"/>
      <c r="I26" s="97"/>
      <c r="J26" s="134" t="s">
        <v>72</v>
      </c>
      <c r="K26" s="103" t="s">
        <v>27</v>
      </c>
      <c r="L26" s="107" t="s">
        <v>78</v>
      </c>
      <c r="M26" s="136" t="s">
        <v>79</v>
      </c>
      <c r="N26" s="138" t="s">
        <v>94</v>
      </c>
      <c r="O26" s="138" t="s">
        <v>98</v>
      </c>
      <c r="P26" s="105" t="s">
        <v>89</v>
      </c>
      <c r="Q26" s="138" t="s">
        <v>88</v>
      </c>
      <c r="R26" s="140" t="s">
        <v>5</v>
      </c>
      <c r="S26" s="141" t="s">
        <v>83</v>
      </c>
      <c r="T26" s="38" t="s">
        <v>52</v>
      </c>
      <c r="U26" s="70"/>
      <c r="V26" s="137" t="s">
        <v>87</v>
      </c>
    </row>
    <row r="27" spans="2:22" s="46" customFormat="1" ht="14" x14ac:dyDescent="0.3">
      <c r="B27" s="187" t="s">
        <v>18</v>
      </c>
      <c r="C27" s="5" t="s">
        <v>19</v>
      </c>
      <c r="D27" s="145">
        <v>9</v>
      </c>
      <c r="E27" s="64"/>
      <c r="F27" s="187" t="s">
        <v>20</v>
      </c>
      <c r="G27" s="189">
        <v>2</v>
      </c>
      <c r="H27" s="190"/>
      <c r="I27" s="67"/>
      <c r="J27" s="193" t="s">
        <v>30</v>
      </c>
      <c r="K27" s="196">
        <v>66</v>
      </c>
      <c r="L27" s="199"/>
      <c r="M27" s="182"/>
      <c r="N27" s="156">
        <v>1</v>
      </c>
      <c r="O27" s="158"/>
      <c r="P27" s="156">
        <v>0.25</v>
      </c>
      <c r="Q27" s="245">
        <v>0.5</v>
      </c>
      <c r="R27" s="185">
        <f>SUM(K27:Q28)</f>
        <v>67.75</v>
      </c>
      <c r="S27" s="245"/>
      <c r="T27" s="204">
        <f>SUM(R27:S28)</f>
        <v>67.75</v>
      </c>
      <c r="U27" s="131"/>
      <c r="V27" s="156"/>
    </row>
    <row r="28" spans="2:22" s="46" customFormat="1" ht="14" x14ac:dyDescent="0.3">
      <c r="B28" s="208"/>
      <c r="C28" s="5" t="s">
        <v>22</v>
      </c>
      <c r="D28" s="145">
        <v>11</v>
      </c>
      <c r="E28" s="64"/>
      <c r="F28" s="208"/>
      <c r="G28" s="209"/>
      <c r="H28" s="210"/>
      <c r="I28" s="67"/>
      <c r="J28" s="195"/>
      <c r="K28" s="198"/>
      <c r="L28" s="200"/>
      <c r="M28" s="183"/>
      <c r="N28" s="157"/>
      <c r="O28" s="159"/>
      <c r="P28" s="157"/>
      <c r="Q28" s="246"/>
      <c r="R28" s="211"/>
      <c r="S28" s="246"/>
      <c r="T28" s="206"/>
      <c r="U28" s="131"/>
      <c r="V28" s="157"/>
    </row>
    <row r="29" spans="2:22" s="46" customFormat="1" ht="14" x14ac:dyDescent="0.3">
      <c r="B29" s="187" t="s">
        <v>21</v>
      </c>
      <c r="C29" s="5" t="s">
        <v>22</v>
      </c>
      <c r="D29" s="145">
        <v>4</v>
      </c>
      <c r="E29" s="64"/>
      <c r="F29" s="187" t="s">
        <v>20</v>
      </c>
      <c r="G29" s="189">
        <v>2</v>
      </c>
      <c r="H29" s="190"/>
      <c r="I29" s="67"/>
      <c r="J29" s="193" t="s">
        <v>31</v>
      </c>
      <c r="K29" s="196">
        <v>72</v>
      </c>
      <c r="L29" s="156">
        <v>3</v>
      </c>
      <c r="M29" s="183"/>
      <c r="N29" s="156">
        <v>2</v>
      </c>
      <c r="O29" s="158"/>
      <c r="P29" s="156">
        <v>0.25</v>
      </c>
      <c r="Q29" s="245">
        <v>0.5</v>
      </c>
      <c r="R29" s="185">
        <f>SUM(K29:Q33)</f>
        <v>77.75</v>
      </c>
      <c r="S29" s="245"/>
      <c r="T29" s="204">
        <f>SUM(R29:S33)</f>
        <v>77.75</v>
      </c>
      <c r="U29" s="131"/>
      <c r="V29" s="156">
        <v>1</v>
      </c>
    </row>
    <row r="30" spans="2:22" s="46" customFormat="1" ht="14" x14ac:dyDescent="0.3">
      <c r="B30" s="188"/>
      <c r="C30" s="5" t="s">
        <v>23</v>
      </c>
      <c r="D30" s="145">
        <v>3</v>
      </c>
      <c r="E30" s="64"/>
      <c r="F30" s="188"/>
      <c r="G30" s="191"/>
      <c r="H30" s="192"/>
      <c r="I30" s="67"/>
      <c r="J30" s="194"/>
      <c r="K30" s="197"/>
      <c r="L30" s="157"/>
      <c r="M30" s="183"/>
      <c r="N30" s="157"/>
      <c r="O30" s="159"/>
      <c r="P30" s="157"/>
      <c r="Q30" s="247"/>
      <c r="R30" s="186"/>
      <c r="S30" s="247"/>
      <c r="T30" s="205"/>
      <c r="U30" s="131"/>
      <c r="V30" s="157"/>
    </row>
    <row r="31" spans="2:22" s="46" customFormat="1" ht="14" x14ac:dyDescent="0.3">
      <c r="B31" s="188"/>
      <c r="C31" s="5" t="s">
        <v>24</v>
      </c>
      <c r="D31" s="145">
        <v>3</v>
      </c>
      <c r="E31" s="64"/>
      <c r="F31" s="188"/>
      <c r="G31" s="191"/>
      <c r="H31" s="192"/>
      <c r="I31" s="67"/>
      <c r="J31" s="194"/>
      <c r="K31" s="197"/>
      <c r="L31" s="157"/>
      <c r="M31" s="183"/>
      <c r="N31" s="157"/>
      <c r="O31" s="159"/>
      <c r="P31" s="157"/>
      <c r="Q31" s="247"/>
      <c r="R31" s="186"/>
      <c r="S31" s="247"/>
      <c r="T31" s="205"/>
      <c r="U31" s="131"/>
      <c r="V31" s="157"/>
    </row>
    <row r="32" spans="2:22" s="46" customFormat="1" ht="14" x14ac:dyDescent="0.3">
      <c r="B32" s="188"/>
      <c r="C32" s="9" t="s">
        <v>25</v>
      </c>
      <c r="D32" s="78">
        <v>3</v>
      </c>
      <c r="E32" s="64"/>
      <c r="F32" s="188"/>
      <c r="G32" s="191"/>
      <c r="H32" s="192"/>
      <c r="I32" s="67"/>
      <c r="J32" s="194"/>
      <c r="K32" s="197"/>
      <c r="L32" s="157"/>
      <c r="M32" s="183"/>
      <c r="N32" s="157"/>
      <c r="O32" s="159"/>
      <c r="P32" s="157"/>
      <c r="Q32" s="247"/>
      <c r="R32" s="186"/>
      <c r="S32" s="247"/>
      <c r="T32" s="205"/>
      <c r="U32" s="131"/>
      <c r="V32" s="157"/>
    </row>
    <row r="33" spans="2:22" s="46" customFormat="1" ht="14" x14ac:dyDescent="0.3">
      <c r="B33" s="188"/>
      <c r="C33" s="5" t="s">
        <v>26</v>
      </c>
      <c r="D33" s="78">
        <v>5</v>
      </c>
      <c r="E33" s="64"/>
      <c r="F33" s="188"/>
      <c r="G33" s="191"/>
      <c r="H33" s="192"/>
      <c r="I33" s="67"/>
      <c r="J33" s="195"/>
      <c r="K33" s="198"/>
      <c r="L33" s="157"/>
      <c r="M33" s="183"/>
      <c r="N33" s="157"/>
      <c r="O33" s="159"/>
      <c r="P33" s="157"/>
      <c r="Q33" s="246"/>
      <c r="R33" s="186">
        <f>SUM(K33:K33)</f>
        <v>0</v>
      </c>
      <c r="S33" s="246"/>
      <c r="T33" s="206"/>
      <c r="U33" s="131"/>
      <c r="V33" s="157"/>
    </row>
    <row r="34" spans="2:22" s="46" customFormat="1" ht="14" x14ac:dyDescent="0.3">
      <c r="B34" s="5" t="s">
        <v>28</v>
      </c>
      <c r="C34" s="15" t="s">
        <v>50</v>
      </c>
      <c r="D34" s="83"/>
      <c r="E34" s="54"/>
      <c r="F34" s="5" t="s">
        <v>20</v>
      </c>
      <c r="G34" s="179"/>
      <c r="H34" s="180"/>
      <c r="I34" s="68"/>
      <c r="J34" s="5" t="s">
        <v>31</v>
      </c>
      <c r="K34" s="145"/>
      <c r="L34" s="129"/>
      <c r="M34" s="184"/>
      <c r="N34" s="129"/>
      <c r="O34" s="131"/>
      <c r="P34" s="129"/>
      <c r="Q34" s="84"/>
      <c r="R34" s="10">
        <f>SUM(K34:K34)</f>
        <v>0</v>
      </c>
      <c r="S34" s="129"/>
      <c r="T34" s="6">
        <f>SUM(R34:S34)</f>
        <v>0</v>
      </c>
      <c r="U34" s="142"/>
      <c r="V34" s="129"/>
    </row>
    <row r="35" spans="2:22" s="46" customFormat="1" ht="14" x14ac:dyDescent="0.3">
      <c r="B35" s="130" t="s">
        <v>6</v>
      </c>
      <c r="C35" s="40"/>
      <c r="D35" s="3">
        <f>SUM(D27:D34)</f>
        <v>38</v>
      </c>
      <c r="E35" s="65"/>
      <c r="F35" s="3" t="s">
        <v>6</v>
      </c>
      <c r="G35" s="162">
        <f>SUM(G27:H34)</f>
        <v>4</v>
      </c>
      <c r="H35" s="163"/>
      <c r="I35" s="53"/>
      <c r="J35" s="42"/>
      <c r="K35" s="3">
        <f>SUM(K27:K34)</f>
        <v>138</v>
      </c>
      <c r="L35" s="16">
        <f>SUM(L27:L34)</f>
        <v>3</v>
      </c>
      <c r="M35" s="16">
        <f>SUM(M34)</f>
        <v>0</v>
      </c>
      <c r="N35" s="16">
        <f t="shared" ref="N35:T35" si="2">SUM(N27:N34)</f>
        <v>3</v>
      </c>
      <c r="O35" s="16">
        <f t="shared" si="2"/>
        <v>0</v>
      </c>
      <c r="P35" s="17">
        <f t="shared" si="2"/>
        <v>0.5</v>
      </c>
      <c r="Q35" s="17">
        <f t="shared" si="2"/>
        <v>1</v>
      </c>
      <c r="R35" s="3">
        <f t="shared" si="2"/>
        <v>145.5</v>
      </c>
      <c r="S35" s="3">
        <f t="shared" si="2"/>
        <v>0</v>
      </c>
      <c r="T35" s="32">
        <f t="shared" si="2"/>
        <v>145.5</v>
      </c>
      <c r="U35" s="131"/>
      <c r="V35" s="16">
        <f>SUM(V27:V34)</f>
        <v>1</v>
      </c>
    </row>
    <row r="36" spans="2:22" s="46" customFormat="1" ht="15" customHeight="1" x14ac:dyDescent="0.3"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T36" s="50"/>
      <c r="U36" s="51"/>
      <c r="V36" s="62"/>
    </row>
    <row r="37" spans="2:22" s="46" customFormat="1" ht="14" x14ac:dyDescent="0.25">
      <c r="B37" s="170" t="s">
        <v>29</v>
      </c>
      <c r="C37" s="171"/>
      <c r="D37" s="171"/>
      <c r="E37" s="171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2"/>
      <c r="U37" s="73"/>
      <c r="V37" s="26" t="s">
        <v>6</v>
      </c>
    </row>
    <row r="38" spans="2:22" s="46" customFormat="1" ht="66.75" customHeight="1" thickBot="1" x14ac:dyDescent="0.3">
      <c r="B38" s="93"/>
      <c r="C38" s="173" t="s">
        <v>9</v>
      </c>
      <c r="D38" s="174"/>
      <c r="E38" s="96"/>
      <c r="F38" s="96"/>
      <c r="G38" s="175" t="s">
        <v>4</v>
      </c>
      <c r="H38" s="176"/>
      <c r="I38" s="96"/>
      <c r="J38" s="96"/>
      <c r="K38" s="96"/>
      <c r="L38" s="30" t="s">
        <v>75</v>
      </c>
      <c r="M38" s="31" t="s">
        <v>80</v>
      </c>
      <c r="N38" s="24" t="s">
        <v>74</v>
      </c>
      <c r="O38" s="23" t="s">
        <v>93</v>
      </c>
      <c r="P38" s="28" t="s">
        <v>70</v>
      </c>
      <c r="Q38" s="24" t="s">
        <v>71</v>
      </c>
      <c r="R38" s="139" t="s">
        <v>5</v>
      </c>
      <c r="S38" s="141" t="s">
        <v>83</v>
      </c>
      <c r="T38" s="2" t="s">
        <v>76</v>
      </c>
      <c r="U38" s="70"/>
      <c r="V38" s="29" t="s">
        <v>85</v>
      </c>
    </row>
    <row r="39" spans="2:22" s="46" customFormat="1" ht="14.5" thickBot="1" x14ac:dyDescent="0.35">
      <c r="B39" s="93"/>
      <c r="C39" s="177">
        <f>SUM(C12,C23,D35)</f>
        <v>753</v>
      </c>
      <c r="D39" s="178"/>
      <c r="E39" s="53"/>
      <c r="F39" s="53"/>
      <c r="G39" s="177">
        <f>SUM(G35,G23:H23,G12)</f>
        <v>41</v>
      </c>
      <c r="H39" s="178"/>
      <c r="I39" s="53"/>
      <c r="J39" s="53"/>
      <c r="K39" s="53"/>
      <c r="L39" s="25">
        <f>SUM(L35+L23)</f>
        <v>3</v>
      </c>
      <c r="M39" s="19">
        <f>SUM(M35+M23)</f>
        <v>5</v>
      </c>
      <c r="N39" s="20">
        <f>SUM(N35+N23+N10)</f>
        <v>40</v>
      </c>
      <c r="O39" s="19">
        <f>SUM(O35+O23)</f>
        <v>0</v>
      </c>
      <c r="P39" s="18">
        <f>SUM(P35+P23+P10)</f>
        <v>5.125</v>
      </c>
      <c r="Q39" s="27">
        <f>SUM(Q10+Q23+Q35)</f>
        <v>10.25</v>
      </c>
      <c r="R39" s="22">
        <f>SUM(R10+R23+R35)</f>
        <v>1371.375</v>
      </c>
      <c r="S39" s="22">
        <f>SUM(S10+S23+S35)</f>
        <v>0</v>
      </c>
      <c r="T39" s="4">
        <f>SUM(T10+T23+T35)</f>
        <v>1371.375</v>
      </c>
      <c r="U39" s="72"/>
      <c r="V39" s="16">
        <f>SUM(V10+V23+V35)</f>
        <v>9</v>
      </c>
    </row>
    <row r="40" spans="2:22" x14ac:dyDescent="0.25">
      <c r="B40" s="108"/>
    </row>
    <row r="41" spans="2:22" s="46" customFormat="1" ht="14" x14ac:dyDescent="0.25"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</row>
    <row r="42" spans="2:22" s="46" customFormat="1" ht="58.5" customHeight="1" x14ac:dyDescent="0.25">
      <c r="B42" s="155" t="s">
        <v>77</v>
      </c>
      <c r="C42" s="155"/>
      <c r="D42" s="153"/>
      <c r="E42" s="153"/>
      <c r="F42" s="153"/>
      <c r="G42" s="153"/>
      <c r="H42" s="153"/>
      <c r="K42" s="155" t="s">
        <v>62</v>
      </c>
      <c r="L42" s="155"/>
      <c r="M42" s="153"/>
      <c r="N42" s="153"/>
      <c r="O42" s="153"/>
      <c r="Q42" s="144" t="str">
        <f>IF(SUM($L$39,$M$39,$S$39)&gt;0,"genehmigt durch 
den Gemeinderat
(Name)","")</f>
        <v>genehmigt durch 
den Gemeinderat
(Name)</v>
      </c>
      <c r="R42" s="88"/>
      <c r="S42" s="88"/>
      <c r="T42" s="88"/>
      <c r="U42" s="87"/>
      <c r="V42" s="87"/>
    </row>
    <row r="43" spans="2:22" s="46" customFormat="1" ht="54.75" customHeight="1" x14ac:dyDescent="0.3">
      <c r="B43" s="155" t="s">
        <v>61</v>
      </c>
      <c r="C43" s="155"/>
      <c r="D43" s="181"/>
      <c r="E43" s="181"/>
      <c r="F43" s="181"/>
      <c r="G43" s="181"/>
      <c r="H43" s="181"/>
      <c r="K43" s="155" t="s">
        <v>61</v>
      </c>
      <c r="L43" s="155"/>
      <c r="M43" s="154"/>
      <c r="N43" s="154"/>
      <c r="O43" s="154"/>
      <c r="Q43" s="144" t="str">
        <f>IF(SUM($L$39,$M$39,$S$39)&gt;0,"Datum/ Unterschrift:","")</f>
        <v>Datum/ Unterschrift:</v>
      </c>
      <c r="R43" s="88"/>
      <c r="S43" s="88"/>
      <c r="T43" s="88"/>
      <c r="U43" s="169"/>
      <c r="V43" s="169"/>
    </row>
    <row r="44" spans="2:22" s="46" customFormat="1" ht="14" x14ac:dyDescent="0.25">
      <c r="B44" s="85"/>
      <c r="C44" s="85"/>
      <c r="K44" s="85"/>
      <c r="L44" s="85"/>
    </row>
    <row r="45" spans="2:22" s="46" customFormat="1" ht="57" customHeight="1" x14ac:dyDescent="0.25">
      <c r="B45" s="155" t="s">
        <v>66</v>
      </c>
      <c r="C45" s="155"/>
      <c r="D45" s="151"/>
      <c r="E45" s="151"/>
      <c r="F45" s="151"/>
      <c r="G45" s="151"/>
      <c r="H45" s="151"/>
      <c r="K45" s="155" t="s">
        <v>64</v>
      </c>
      <c r="L45" s="155"/>
      <c r="M45" s="151"/>
      <c r="N45" s="151"/>
      <c r="O45" s="151"/>
      <c r="Q45" s="144"/>
    </row>
    <row r="46" spans="2:22" s="46" customFormat="1" ht="55.5" customHeight="1" x14ac:dyDescent="0.25">
      <c r="B46" s="155" t="s">
        <v>63</v>
      </c>
      <c r="C46" s="155"/>
      <c r="D46" s="152"/>
      <c r="E46" s="152"/>
      <c r="F46" s="152"/>
      <c r="G46" s="152"/>
      <c r="H46" s="152"/>
      <c r="K46" s="155" t="s">
        <v>63</v>
      </c>
      <c r="L46" s="155"/>
      <c r="M46" s="152"/>
      <c r="N46" s="152"/>
      <c r="O46" s="152"/>
    </row>
  </sheetData>
  <mergeCells count="108">
    <mergeCell ref="U43:V43"/>
    <mergeCell ref="B45:C45"/>
    <mergeCell ref="D45:H45"/>
    <mergeCell ref="K45:L45"/>
    <mergeCell ref="M45:O45"/>
    <mergeCell ref="B46:C46"/>
    <mergeCell ref="D46:H46"/>
    <mergeCell ref="K46:L46"/>
    <mergeCell ref="M46:O46"/>
    <mergeCell ref="B42:C42"/>
    <mergeCell ref="D42:H42"/>
    <mergeCell ref="K42:L42"/>
    <mergeCell ref="M42:O42"/>
    <mergeCell ref="B43:C43"/>
    <mergeCell ref="D43:H43"/>
    <mergeCell ref="K43:L43"/>
    <mergeCell ref="M43:O43"/>
    <mergeCell ref="G35:H35"/>
    <mergeCell ref="B37:T37"/>
    <mergeCell ref="C38:D38"/>
    <mergeCell ref="G38:H38"/>
    <mergeCell ref="C39:D39"/>
    <mergeCell ref="G39:H39"/>
    <mergeCell ref="Q29:Q33"/>
    <mergeCell ref="R29:R33"/>
    <mergeCell ref="S29:S33"/>
    <mergeCell ref="T29:T33"/>
    <mergeCell ref="V29:V33"/>
    <mergeCell ref="G34:H34"/>
    <mergeCell ref="Q27:Q28"/>
    <mergeCell ref="R27:R28"/>
    <mergeCell ref="S27:S28"/>
    <mergeCell ref="T27:T28"/>
    <mergeCell ref="V27:V28"/>
    <mergeCell ref="O27:O28"/>
    <mergeCell ref="P27:P28"/>
    <mergeCell ref="O29:O33"/>
    <mergeCell ref="P29:P33"/>
    <mergeCell ref="B29:B33"/>
    <mergeCell ref="F29:F33"/>
    <mergeCell ref="G29:H33"/>
    <mergeCell ref="J29:J33"/>
    <mergeCell ref="K29:K33"/>
    <mergeCell ref="K27:K28"/>
    <mergeCell ref="L27:L28"/>
    <mergeCell ref="M27:M34"/>
    <mergeCell ref="N27:N28"/>
    <mergeCell ref="L29:L33"/>
    <mergeCell ref="N29:N33"/>
    <mergeCell ref="C26:D26"/>
    <mergeCell ref="G26:H26"/>
    <mergeCell ref="B27:B28"/>
    <mergeCell ref="F27:F28"/>
    <mergeCell ref="G27:H28"/>
    <mergeCell ref="J27:J28"/>
    <mergeCell ref="C19:D19"/>
    <mergeCell ref="C20:D20"/>
    <mergeCell ref="C21:D21"/>
    <mergeCell ref="C22:D22"/>
    <mergeCell ref="C23:D23"/>
    <mergeCell ref="B25:T25"/>
    <mergeCell ref="V15:V16"/>
    <mergeCell ref="C17:D17"/>
    <mergeCell ref="C18:D18"/>
    <mergeCell ref="L15:L16"/>
    <mergeCell ref="M15:M16"/>
    <mergeCell ref="N15:N16"/>
    <mergeCell ref="O15:O16"/>
    <mergeCell ref="P15:P16"/>
    <mergeCell ref="Q15:Q16"/>
    <mergeCell ref="V10:V11"/>
    <mergeCell ref="C11:D11"/>
    <mergeCell ref="C12:D12"/>
    <mergeCell ref="G12:H12"/>
    <mergeCell ref="B14:T14"/>
    <mergeCell ref="N10:N11"/>
    <mergeCell ref="O10:O11"/>
    <mergeCell ref="P10:P11"/>
    <mergeCell ref="Q10:Q11"/>
    <mergeCell ref="R10:R11"/>
    <mergeCell ref="S10:S11"/>
    <mergeCell ref="C10:D10"/>
    <mergeCell ref="F10:F11"/>
    <mergeCell ref="G10:H11"/>
    <mergeCell ref="J10:J11"/>
    <mergeCell ref="K10:K11"/>
    <mergeCell ref="L10:L11"/>
    <mergeCell ref="M10:M11"/>
    <mergeCell ref="B15:B16"/>
    <mergeCell ref="C15:D16"/>
    <mergeCell ref="F15:F16"/>
    <mergeCell ref="G15:H15"/>
    <mergeCell ref="J15:J16"/>
    <mergeCell ref="K15:K16"/>
    <mergeCell ref="N2:Q2"/>
    <mergeCell ref="C3:E3"/>
    <mergeCell ref="N3:Q3"/>
    <mergeCell ref="N4:Q4"/>
    <mergeCell ref="B6:D6"/>
    <mergeCell ref="F6:H6"/>
    <mergeCell ref="J6:T6"/>
    <mergeCell ref="B8:T8"/>
    <mergeCell ref="C9:D9"/>
    <mergeCell ref="G9:H9"/>
    <mergeCell ref="T10:T11"/>
    <mergeCell ref="R15:R16"/>
    <mergeCell ref="S15:S16"/>
    <mergeCell ref="T15:T16"/>
  </mergeCells>
  <conditionalFormatting sqref="G10">
    <cfRule type="expression" dxfId="9" priority="9">
      <formula>ROUNDUP(($C$10+$C$11)/24,0)&lt;$G$10</formula>
    </cfRule>
    <cfRule type="expression" dxfId="8" priority="10">
      <formula>(($C$10+$C$11)/24&gt;$G$10)</formula>
    </cfRule>
  </conditionalFormatting>
  <conditionalFormatting sqref="G23:H23">
    <cfRule type="expression" dxfId="7" priority="8">
      <formula>AND($C$23&lt;=100,OR((SUM($G$23:$H$23)*20-20)&gt;=$C$23,(SUM($G$23:$H$23)*20)&lt;$C$23))</formula>
    </cfRule>
  </conditionalFormatting>
  <conditionalFormatting sqref="G27:H28">
    <cfRule type="expression" dxfId="6" priority="7">
      <formula>OR(SUM($D$27:$D$28)&lt;$G$27*6,SUM($D$27:$D$28)&gt;$G$27*13)</formula>
    </cfRule>
  </conditionalFormatting>
  <conditionalFormatting sqref="G29:H33">
    <cfRule type="expression" dxfId="5" priority="6">
      <formula>OR(SUM($D$29:$D$33)&lt;$G$29*6,SUM($D$29:$D$33)&gt;$G$29*13)</formula>
    </cfRule>
  </conditionalFormatting>
  <conditionalFormatting sqref="G34:H34">
    <cfRule type="expression" dxfId="4" priority="5">
      <formula>OR(SUM($D$34)&lt;$G$34*6,SUM($D$34)&gt;$G$34*13)</formula>
    </cfRule>
  </conditionalFormatting>
  <conditionalFormatting sqref="R42:T42">
    <cfRule type="expression" dxfId="3" priority="4">
      <formula>$L$39+$M$39+$S$39&gt;0</formula>
    </cfRule>
  </conditionalFormatting>
  <conditionalFormatting sqref="R43">
    <cfRule type="expression" dxfId="2" priority="3">
      <formula>$L$39+$M$39+$S$39&gt;0</formula>
    </cfRule>
  </conditionalFormatting>
  <conditionalFormatting sqref="S43">
    <cfRule type="expression" dxfId="1" priority="2">
      <formula>$L$39+$M$39+$S$39&gt;0</formula>
    </cfRule>
  </conditionalFormatting>
  <conditionalFormatting sqref="T43">
    <cfRule type="expression" dxfId="0" priority="1">
      <formula>$L$39+$M$39+$S$39&gt;0</formula>
    </cfRule>
  </conditionalFormatting>
  <dataValidations count="1">
    <dataValidation type="decimal" allowBlank="1" showInputMessage="1" showErrorMessage="1" sqref="C10:C11 K17:K22 G17:H22 G10 K27 D27:D34 C17:C22 K29:K34 K10" xr:uid="{00000000-0002-0000-0200-000000000000}">
      <formula1>-1000000000000</formula1>
      <formula2>10000000000000000</formula2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Q49"/>
  <sheetViews>
    <sheetView view="pageBreakPreview" zoomScale="130" zoomScaleNormal="100" zoomScaleSheetLayoutView="130" workbookViewId="0">
      <selection activeCell="B3" sqref="B3:E3"/>
    </sheetView>
  </sheetViews>
  <sheetFormatPr baseColWidth="10" defaultColWidth="10.7265625" defaultRowHeight="12.5" x14ac:dyDescent="0.25"/>
  <cols>
    <col min="1" max="1" width="15" style="74" customWidth="1"/>
    <col min="2" max="12" width="10.7265625" style="74"/>
    <col min="13" max="13" width="14.81640625" style="74" customWidth="1"/>
    <col min="14" max="16384" width="10.7265625" style="74"/>
  </cols>
  <sheetData>
    <row r="1" spans="1:17" ht="18" x14ac:dyDescent="0.4">
      <c r="A1" s="248" t="s">
        <v>60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109"/>
      <c r="M1" s="109"/>
      <c r="N1" s="109"/>
      <c r="O1" s="109"/>
      <c r="P1" s="109"/>
      <c r="Q1" s="109"/>
    </row>
    <row r="2" spans="1:17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</row>
    <row r="3" spans="1:17" ht="15.5" x14ac:dyDescent="0.35">
      <c r="A3" s="111" t="s">
        <v>0</v>
      </c>
      <c r="B3" s="249">
        <f>'Hauptformular Klassenbildung'!C3</f>
        <v>0</v>
      </c>
      <c r="C3" s="249"/>
      <c r="D3" s="249"/>
      <c r="E3" s="24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</row>
    <row r="4" spans="1:17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</row>
    <row r="5" spans="1:17" s="110" customFormat="1" ht="14" x14ac:dyDescent="0.3">
      <c r="A5" s="118" t="s">
        <v>118</v>
      </c>
      <c r="C5" s="109"/>
      <c r="D5" s="118"/>
      <c r="E5" s="109"/>
      <c r="F5" s="118"/>
      <c r="G5" s="118"/>
      <c r="H5" s="109"/>
      <c r="I5" s="109"/>
      <c r="J5" s="109"/>
      <c r="K5" s="109"/>
      <c r="L5" s="109"/>
      <c r="M5" s="109"/>
      <c r="N5" s="109"/>
    </row>
    <row r="6" spans="1:17" s="110" customFormat="1" ht="14" x14ac:dyDescent="0.3">
      <c r="B6" s="118"/>
      <c r="C6" s="109"/>
      <c r="D6" s="118"/>
      <c r="E6" s="109"/>
      <c r="F6" s="118"/>
      <c r="G6" s="118"/>
      <c r="H6" s="109"/>
      <c r="I6" s="109"/>
      <c r="J6" s="109"/>
      <c r="K6" s="109"/>
      <c r="L6" s="109"/>
      <c r="M6" s="109"/>
      <c r="N6" s="109"/>
    </row>
    <row r="7" spans="1:17" s="110" customFormat="1" ht="14" x14ac:dyDescent="0.3">
      <c r="B7" s="118" t="s">
        <v>119</v>
      </c>
      <c r="C7" s="109"/>
      <c r="D7" s="118"/>
      <c r="E7" s="109"/>
      <c r="F7" s="118"/>
      <c r="G7" s="118"/>
      <c r="H7" s="109"/>
      <c r="I7" s="109"/>
      <c r="J7" s="109"/>
      <c r="K7" s="109"/>
      <c r="L7" s="109"/>
      <c r="M7" s="109"/>
      <c r="N7" s="109"/>
    </row>
    <row r="8" spans="1:17" s="110" customFormat="1" ht="14" x14ac:dyDescent="0.3">
      <c r="B8" s="118" t="s">
        <v>120</v>
      </c>
    </row>
    <row r="9" spans="1:17" s="94" customFormat="1" ht="11.25" customHeight="1" thickBot="1" x14ac:dyDescent="0.3">
      <c r="A9" s="112"/>
      <c r="B9" s="113"/>
      <c r="C9" s="113"/>
      <c r="D9" s="112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</row>
    <row r="10" spans="1:17" s="95" customFormat="1" ht="16" customHeight="1" x14ac:dyDescent="0.25">
      <c r="A10" s="250" t="s">
        <v>32</v>
      </c>
      <c r="B10" s="251"/>
      <c r="C10" s="254" t="s">
        <v>33</v>
      </c>
      <c r="D10" s="255"/>
      <c r="E10" s="255"/>
      <c r="F10" s="255"/>
      <c r="G10" s="255"/>
      <c r="H10" s="256"/>
      <c r="I10" s="260" t="s">
        <v>34</v>
      </c>
      <c r="J10" s="251"/>
      <c r="K10" s="260" t="s">
        <v>45</v>
      </c>
      <c r="L10" s="251"/>
      <c r="M10" s="261" t="s">
        <v>81</v>
      </c>
      <c r="N10" s="263" t="s">
        <v>35</v>
      </c>
      <c r="O10" s="264"/>
      <c r="P10" s="266" t="s">
        <v>4</v>
      </c>
      <c r="Q10" s="267"/>
    </row>
    <row r="11" spans="1:17" s="95" customFormat="1" ht="28.5" customHeight="1" x14ac:dyDescent="0.25">
      <c r="A11" s="252"/>
      <c r="B11" s="253"/>
      <c r="C11" s="257"/>
      <c r="D11" s="258"/>
      <c r="E11" s="258"/>
      <c r="F11" s="258"/>
      <c r="G11" s="258"/>
      <c r="H11" s="259"/>
      <c r="I11" s="252"/>
      <c r="J11" s="253"/>
      <c r="K11" s="252"/>
      <c r="L11" s="253"/>
      <c r="M11" s="262"/>
      <c r="N11" s="265"/>
      <c r="O11" s="265"/>
      <c r="P11" s="268"/>
      <c r="Q11" s="269"/>
    </row>
    <row r="12" spans="1:17" ht="14" x14ac:dyDescent="0.3">
      <c r="A12" s="270"/>
      <c r="B12" s="271"/>
      <c r="C12" s="270"/>
      <c r="D12" s="271"/>
      <c r="E12" s="271"/>
      <c r="F12" s="271"/>
      <c r="G12" s="271"/>
      <c r="H12" s="271"/>
      <c r="I12" s="272"/>
      <c r="J12" s="273"/>
      <c r="K12" s="272"/>
      <c r="L12" s="273"/>
      <c r="M12" s="115"/>
      <c r="N12" s="274">
        <f t="shared" ref="N12:N29" si="0">I12+IF(K12&gt;=6,(K12-5),0)+M12</f>
        <v>0</v>
      </c>
      <c r="O12" s="275"/>
      <c r="P12" s="276"/>
      <c r="Q12" s="277"/>
    </row>
    <row r="13" spans="1:17" ht="14" x14ac:dyDescent="0.3">
      <c r="A13" s="270"/>
      <c r="B13" s="271"/>
      <c r="C13" s="270"/>
      <c r="D13" s="271"/>
      <c r="E13" s="271"/>
      <c r="F13" s="271"/>
      <c r="G13" s="271"/>
      <c r="H13" s="271"/>
      <c r="I13" s="272"/>
      <c r="J13" s="273"/>
      <c r="K13" s="272"/>
      <c r="L13" s="273"/>
      <c r="M13" s="115"/>
      <c r="N13" s="274">
        <f t="shared" si="0"/>
        <v>0</v>
      </c>
      <c r="O13" s="275"/>
      <c r="P13" s="278"/>
      <c r="Q13" s="279"/>
    </row>
    <row r="14" spans="1:17" ht="14" x14ac:dyDescent="0.3">
      <c r="A14" s="270"/>
      <c r="B14" s="271"/>
      <c r="C14" s="270"/>
      <c r="D14" s="271"/>
      <c r="E14" s="271"/>
      <c r="F14" s="271"/>
      <c r="G14" s="271"/>
      <c r="H14" s="271"/>
      <c r="I14" s="272"/>
      <c r="J14" s="273"/>
      <c r="K14" s="272"/>
      <c r="L14" s="273"/>
      <c r="M14" s="115"/>
      <c r="N14" s="274">
        <f t="shared" si="0"/>
        <v>0</v>
      </c>
      <c r="O14" s="275"/>
      <c r="P14" s="278"/>
      <c r="Q14" s="279"/>
    </row>
    <row r="15" spans="1:17" ht="14" x14ac:dyDescent="0.3">
      <c r="A15" s="270"/>
      <c r="B15" s="271"/>
      <c r="C15" s="270"/>
      <c r="D15" s="271"/>
      <c r="E15" s="271"/>
      <c r="F15" s="271"/>
      <c r="G15" s="271"/>
      <c r="H15" s="271"/>
      <c r="I15" s="272"/>
      <c r="J15" s="273"/>
      <c r="K15" s="272"/>
      <c r="L15" s="273"/>
      <c r="M15" s="115"/>
      <c r="N15" s="274">
        <f t="shared" si="0"/>
        <v>0</v>
      </c>
      <c r="O15" s="275"/>
      <c r="P15" s="278"/>
      <c r="Q15" s="279"/>
    </row>
    <row r="16" spans="1:17" ht="14" x14ac:dyDescent="0.3">
      <c r="A16" s="270"/>
      <c r="B16" s="271"/>
      <c r="C16" s="270"/>
      <c r="D16" s="271"/>
      <c r="E16" s="271"/>
      <c r="F16" s="271"/>
      <c r="G16" s="271"/>
      <c r="H16" s="271"/>
      <c r="I16" s="272"/>
      <c r="J16" s="273"/>
      <c r="K16" s="272"/>
      <c r="L16" s="273"/>
      <c r="M16" s="115"/>
      <c r="N16" s="274">
        <f t="shared" si="0"/>
        <v>0</v>
      </c>
      <c r="O16" s="275"/>
      <c r="P16" s="278"/>
      <c r="Q16" s="279"/>
    </row>
    <row r="17" spans="1:17" ht="14" x14ac:dyDescent="0.3">
      <c r="A17" s="270"/>
      <c r="B17" s="271"/>
      <c r="C17" s="270"/>
      <c r="D17" s="271"/>
      <c r="E17" s="271"/>
      <c r="F17" s="271"/>
      <c r="G17" s="271"/>
      <c r="H17" s="271"/>
      <c r="I17" s="272"/>
      <c r="J17" s="273"/>
      <c r="K17" s="272"/>
      <c r="L17" s="273"/>
      <c r="M17" s="115"/>
      <c r="N17" s="274">
        <f t="shared" si="0"/>
        <v>0</v>
      </c>
      <c r="O17" s="275"/>
      <c r="P17" s="278"/>
      <c r="Q17" s="279"/>
    </row>
    <row r="18" spans="1:17" ht="14" x14ac:dyDescent="0.3">
      <c r="A18" s="270"/>
      <c r="B18" s="271"/>
      <c r="C18" s="270"/>
      <c r="D18" s="271"/>
      <c r="E18" s="271"/>
      <c r="F18" s="271"/>
      <c r="G18" s="271"/>
      <c r="H18" s="271"/>
      <c r="I18" s="272"/>
      <c r="J18" s="273"/>
      <c r="K18" s="272"/>
      <c r="L18" s="273"/>
      <c r="M18" s="115"/>
      <c r="N18" s="274">
        <f t="shared" si="0"/>
        <v>0</v>
      </c>
      <c r="O18" s="275"/>
      <c r="P18" s="278"/>
      <c r="Q18" s="279"/>
    </row>
    <row r="19" spans="1:17" ht="14" x14ac:dyDescent="0.3">
      <c r="A19" s="270"/>
      <c r="B19" s="271"/>
      <c r="C19" s="270"/>
      <c r="D19" s="271"/>
      <c r="E19" s="271"/>
      <c r="F19" s="271"/>
      <c r="G19" s="271"/>
      <c r="H19" s="271"/>
      <c r="I19" s="272"/>
      <c r="J19" s="273"/>
      <c r="K19" s="272"/>
      <c r="L19" s="273"/>
      <c r="M19" s="115"/>
      <c r="N19" s="274">
        <f t="shared" si="0"/>
        <v>0</v>
      </c>
      <c r="O19" s="275"/>
      <c r="P19" s="278"/>
      <c r="Q19" s="279"/>
    </row>
    <row r="20" spans="1:17" ht="14" x14ac:dyDescent="0.3">
      <c r="A20" s="270"/>
      <c r="B20" s="271"/>
      <c r="C20" s="270"/>
      <c r="D20" s="271"/>
      <c r="E20" s="271"/>
      <c r="F20" s="271"/>
      <c r="G20" s="271"/>
      <c r="H20" s="271"/>
      <c r="I20" s="272"/>
      <c r="J20" s="273"/>
      <c r="K20" s="272"/>
      <c r="L20" s="273"/>
      <c r="M20" s="115"/>
      <c r="N20" s="274">
        <f t="shared" si="0"/>
        <v>0</v>
      </c>
      <c r="O20" s="275"/>
      <c r="P20" s="278"/>
      <c r="Q20" s="279"/>
    </row>
    <row r="21" spans="1:17" ht="14" x14ac:dyDescent="0.3">
      <c r="A21" s="270"/>
      <c r="B21" s="271"/>
      <c r="C21" s="270"/>
      <c r="D21" s="271"/>
      <c r="E21" s="271"/>
      <c r="F21" s="271"/>
      <c r="G21" s="271"/>
      <c r="H21" s="271"/>
      <c r="I21" s="272"/>
      <c r="J21" s="273"/>
      <c r="K21" s="272"/>
      <c r="L21" s="273"/>
      <c r="M21" s="115"/>
      <c r="N21" s="274">
        <f t="shared" si="0"/>
        <v>0</v>
      </c>
      <c r="O21" s="275"/>
      <c r="P21" s="278"/>
      <c r="Q21" s="279"/>
    </row>
    <row r="22" spans="1:17" ht="14" x14ac:dyDescent="0.3">
      <c r="A22" s="270"/>
      <c r="B22" s="271"/>
      <c r="C22" s="270"/>
      <c r="D22" s="271"/>
      <c r="E22" s="271"/>
      <c r="F22" s="271"/>
      <c r="G22" s="271"/>
      <c r="H22" s="271"/>
      <c r="I22" s="272"/>
      <c r="J22" s="273"/>
      <c r="K22" s="272"/>
      <c r="L22" s="273"/>
      <c r="M22" s="115"/>
      <c r="N22" s="274">
        <f t="shared" si="0"/>
        <v>0</v>
      </c>
      <c r="O22" s="275"/>
      <c r="P22" s="278"/>
      <c r="Q22" s="279"/>
    </row>
    <row r="23" spans="1:17" ht="14" x14ac:dyDescent="0.3">
      <c r="A23" s="270"/>
      <c r="B23" s="271"/>
      <c r="C23" s="270"/>
      <c r="D23" s="271"/>
      <c r="E23" s="271"/>
      <c r="F23" s="271"/>
      <c r="G23" s="271"/>
      <c r="H23" s="271"/>
      <c r="I23" s="272"/>
      <c r="J23" s="273"/>
      <c r="K23" s="272"/>
      <c r="L23" s="273"/>
      <c r="M23" s="115"/>
      <c r="N23" s="274">
        <f t="shared" si="0"/>
        <v>0</v>
      </c>
      <c r="O23" s="275"/>
      <c r="P23" s="278"/>
      <c r="Q23" s="279"/>
    </row>
    <row r="24" spans="1:17" ht="14" x14ac:dyDescent="0.3">
      <c r="A24" s="270"/>
      <c r="B24" s="271"/>
      <c r="C24" s="270"/>
      <c r="D24" s="271"/>
      <c r="E24" s="271"/>
      <c r="F24" s="271"/>
      <c r="G24" s="271"/>
      <c r="H24" s="271"/>
      <c r="I24" s="272"/>
      <c r="J24" s="273"/>
      <c r="K24" s="272"/>
      <c r="L24" s="273"/>
      <c r="M24" s="115"/>
      <c r="N24" s="274">
        <f t="shared" si="0"/>
        <v>0</v>
      </c>
      <c r="O24" s="275"/>
      <c r="P24" s="278"/>
      <c r="Q24" s="279"/>
    </row>
    <row r="25" spans="1:17" ht="14" x14ac:dyDescent="0.3">
      <c r="A25" s="270"/>
      <c r="B25" s="271"/>
      <c r="C25" s="270"/>
      <c r="D25" s="271"/>
      <c r="E25" s="271"/>
      <c r="F25" s="271"/>
      <c r="G25" s="271"/>
      <c r="H25" s="271"/>
      <c r="I25" s="272"/>
      <c r="J25" s="273"/>
      <c r="K25" s="272"/>
      <c r="L25" s="273"/>
      <c r="M25" s="115"/>
      <c r="N25" s="274">
        <f t="shared" si="0"/>
        <v>0</v>
      </c>
      <c r="O25" s="275"/>
      <c r="P25" s="278"/>
      <c r="Q25" s="279"/>
    </row>
    <row r="26" spans="1:17" ht="14" x14ac:dyDescent="0.3">
      <c r="A26" s="270"/>
      <c r="B26" s="271"/>
      <c r="C26" s="270"/>
      <c r="D26" s="271"/>
      <c r="E26" s="271"/>
      <c r="F26" s="271"/>
      <c r="G26" s="271"/>
      <c r="H26" s="271"/>
      <c r="I26" s="272"/>
      <c r="J26" s="273"/>
      <c r="K26" s="272"/>
      <c r="L26" s="273"/>
      <c r="M26" s="115"/>
      <c r="N26" s="274">
        <f t="shared" si="0"/>
        <v>0</v>
      </c>
      <c r="O26" s="275"/>
      <c r="P26" s="278"/>
      <c r="Q26" s="279"/>
    </row>
    <row r="27" spans="1:17" ht="14" x14ac:dyDescent="0.3">
      <c r="A27" s="270"/>
      <c r="B27" s="271"/>
      <c r="C27" s="297"/>
      <c r="D27" s="298"/>
      <c r="E27" s="298"/>
      <c r="F27" s="298"/>
      <c r="G27" s="298"/>
      <c r="H27" s="299"/>
      <c r="I27" s="213"/>
      <c r="J27" s="300"/>
      <c r="K27" s="213"/>
      <c r="L27" s="300"/>
      <c r="M27" s="116"/>
      <c r="N27" s="274">
        <f t="shared" si="0"/>
        <v>0</v>
      </c>
      <c r="O27" s="275"/>
      <c r="P27" s="276"/>
      <c r="Q27" s="277"/>
    </row>
    <row r="28" spans="1:17" ht="14" x14ac:dyDescent="0.3">
      <c r="A28" s="270"/>
      <c r="B28" s="271"/>
      <c r="C28" s="297"/>
      <c r="D28" s="298"/>
      <c r="E28" s="298"/>
      <c r="F28" s="298"/>
      <c r="G28" s="298"/>
      <c r="H28" s="299"/>
      <c r="I28" s="213"/>
      <c r="J28" s="300"/>
      <c r="K28" s="213"/>
      <c r="L28" s="300"/>
      <c r="M28" s="116"/>
      <c r="N28" s="274">
        <f t="shared" si="0"/>
        <v>0</v>
      </c>
      <c r="O28" s="275"/>
      <c r="P28" s="276"/>
      <c r="Q28" s="277"/>
    </row>
    <row r="29" spans="1:17" ht="14.5" thickBot="1" x14ac:dyDescent="0.35">
      <c r="A29" s="270"/>
      <c r="B29" s="271"/>
      <c r="C29" s="270"/>
      <c r="D29" s="271"/>
      <c r="E29" s="271"/>
      <c r="F29" s="271"/>
      <c r="G29" s="271"/>
      <c r="H29" s="271"/>
      <c r="I29" s="272"/>
      <c r="J29" s="273"/>
      <c r="K29" s="272"/>
      <c r="L29" s="273"/>
      <c r="M29" s="115"/>
      <c r="N29" s="274">
        <f t="shared" si="0"/>
        <v>0</v>
      </c>
      <c r="O29" s="275"/>
      <c r="P29" s="295"/>
      <c r="Q29" s="296"/>
    </row>
    <row r="30" spans="1:17" ht="14" x14ac:dyDescent="0.3">
      <c r="A30" s="280" t="s">
        <v>65</v>
      </c>
      <c r="B30" s="281"/>
      <c r="C30" s="281"/>
      <c r="D30" s="281"/>
      <c r="E30" s="281"/>
      <c r="F30" s="281"/>
      <c r="G30" s="281"/>
      <c r="H30" s="281"/>
      <c r="I30" s="281"/>
      <c r="J30" s="281"/>
      <c r="K30" s="281"/>
      <c r="L30" s="281"/>
      <c r="M30" s="281"/>
      <c r="N30" s="281"/>
      <c r="O30" s="281"/>
      <c r="P30" s="281"/>
      <c r="Q30" s="282"/>
    </row>
    <row r="31" spans="1:17" x14ac:dyDescent="0.25">
      <c r="A31" s="283"/>
      <c r="B31" s="284"/>
      <c r="C31" s="284"/>
      <c r="D31" s="284"/>
      <c r="E31" s="284"/>
      <c r="F31" s="284"/>
      <c r="G31" s="284"/>
      <c r="H31" s="284"/>
      <c r="I31" s="284"/>
      <c r="J31" s="284"/>
      <c r="K31" s="284"/>
      <c r="L31" s="284"/>
      <c r="M31" s="284"/>
      <c r="N31" s="284"/>
      <c r="O31" s="284"/>
      <c r="P31" s="284"/>
      <c r="Q31" s="285"/>
    </row>
    <row r="32" spans="1:17" x14ac:dyDescent="0.25">
      <c r="A32" s="286"/>
      <c r="B32" s="284"/>
      <c r="C32" s="284"/>
      <c r="D32" s="284"/>
      <c r="E32" s="284"/>
      <c r="F32" s="284"/>
      <c r="G32" s="284"/>
      <c r="H32" s="284"/>
      <c r="I32" s="284"/>
      <c r="J32" s="284"/>
      <c r="K32" s="284"/>
      <c r="L32" s="284"/>
      <c r="M32" s="284"/>
      <c r="N32" s="284"/>
      <c r="O32" s="284"/>
      <c r="P32" s="284"/>
      <c r="Q32" s="285"/>
    </row>
    <row r="33" spans="1:17" x14ac:dyDescent="0.25">
      <c r="A33" s="286"/>
      <c r="B33" s="284"/>
      <c r="C33" s="284"/>
      <c r="D33" s="284"/>
      <c r="E33" s="284"/>
      <c r="F33" s="284"/>
      <c r="G33" s="284"/>
      <c r="H33" s="284"/>
      <c r="I33" s="284"/>
      <c r="J33" s="284"/>
      <c r="K33" s="284"/>
      <c r="L33" s="284"/>
      <c r="M33" s="284"/>
      <c r="N33" s="284"/>
      <c r="O33" s="284"/>
      <c r="P33" s="284"/>
      <c r="Q33" s="285"/>
    </row>
    <row r="34" spans="1:17" x14ac:dyDescent="0.25">
      <c r="A34" s="286"/>
      <c r="B34" s="284"/>
      <c r="C34" s="284"/>
      <c r="D34" s="284"/>
      <c r="E34" s="284"/>
      <c r="F34" s="284"/>
      <c r="G34" s="284"/>
      <c r="H34" s="284"/>
      <c r="I34" s="284"/>
      <c r="J34" s="284"/>
      <c r="K34" s="284"/>
      <c r="L34" s="284"/>
      <c r="M34" s="284"/>
      <c r="N34" s="284"/>
      <c r="O34" s="284"/>
      <c r="P34" s="284"/>
      <c r="Q34" s="285"/>
    </row>
    <row r="35" spans="1:17" x14ac:dyDescent="0.25">
      <c r="A35" s="286"/>
      <c r="B35" s="284"/>
      <c r="C35" s="284"/>
      <c r="D35" s="284"/>
      <c r="E35" s="284"/>
      <c r="F35" s="284"/>
      <c r="G35" s="284"/>
      <c r="H35" s="284"/>
      <c r="I35" s="284"/>
      <c r="J35" s="284"/>
      <c r="K35" s="284"/>
      <c r="L35" s="284"/>
      <c r="M35" s="284"/>
      <c r="N35" s="284"/>
      <c r="O35" s="284"/>
      <c r="P35" s="284"/>
      <c r="Q35" s="285"/>
    </row>
    <row r="36" spans="1:17" x14ac:dyDescent="0.25">
      <c r="A36" s="286"/>
      <c r="B36" s="284"/>
      <c r="C36" s="284"/>
      <c r="D36" s="284"/>
      <c r="E36" s="284"/>
      <c r="F36" s="284"/>
      <c r="G36" s="284"/>
      <c r="H36" s="284"/>
      <c r="I36" s="284"/>
      <c r="J36" s="284"/>
      <c r="K36" s="284"/>
      <c r="L36" s="284"/>
      <c r="M36" s="284"/>
      <c r="N36" s="284"/>
      <c r="O36" s="284"/>
      <c r="P36" s="284"/>
      <c r="Q36" s="285"/>
    </row>
    <row r="37" spans="1:17" x14ac:dyDescent="0.25">
      <c r="A37" s="286"/>
      <c r="B37" s="284"/>
      <c r="C37" s="284"/>
      <c r="D37" s="284"/>
      <c r="E37" s="284"/>
      <c r="F37" s="284"/>
      <c r="G37" s="284"/>
      <c r="H37" s="284"/>
      <c r="I37" s="284"/>
      <c r="J37" s="284"/>
      <c r="K37" s="284"/>
      <c r="L37" s="284"/>
      <c r="M37" s="284"/>
      <c r="N37" s="284"/>
      <c r="O37" s="284"/>
      <c r="P37" s="284"/>
      <c r="Q37" s="285"/>
    </row>
    <row r="38" spans="1:17" x14ac:dyDescent="0.25">
      <c r="A38" s="286"/>
      <c r="B38" s="284"/>
      <c r="C38" s="284"/>
      <c r="D38" s="284"/>
      <c r="E38" s="284"/>
      <c r="F38" s="284"/>
      <c r="G38" s="284"/>
      <c r="H38" s="284"/>
      <c r="I38" s="284"/>
      <c r="J38" s="284"/>
      <c r="K38" s="284"/>
      <c r="L38" s="284"/>
      <c r="M38" s="284"/>
      <c r="N38" s="284"/>
      <c r="O38" s="284"/>
      <c r="P38" s="284"/>
      <c r="Q38" s="285"/>
    </row>
    <row r="39" spans="1:17" x14ac:dyDescent="0.25">
      <c r="A39" s="286"/>
      <c r="B39" s="284"/>
      <c r="C39" s="284"/>
      <c r="D39" s="284"/>
      <c r="E39" s="284"/>
      <c r="F39" s="284"/>
      <c r="G39" s="284"/>
      <c r="H39" s="284"/>
      <c r="I39" s="284"/>
      <c r="J39" s="284"/>
      <c r="K39" s="284"/>
      <c r="L39" s="284"/>
      <c r="M39" s="284"/>
      <c r="N39" s="284"/>
      <c r="O39" s="284"/>
      <c r="P39" s="284"/>
      <c r="Q39" s="285"/>
    </row>
    <row r="40" spans="1:17" x14ac:dyDescent="0.25">
      <c r="A40" s="286"/>
      <c r="B40" s="284"/>
      <c r="C40" s="284"/>
      <c r="D40" s="284"/>
      <c r="E40" s="284"/>
      <c r="F40" s="284"/>
      <c r="G40" s="284"/>
      <c r="H40" s="284"/>
      <c r="I40" s="284"/>
      <c r="J40" s="284"/>
      <c r="K40" s="284"/>
      <c r="L40" s="284"/>
      <c r="M40" s="284"/>
      <c r="N40" s="284"/>
      <c r="O40" s="284"/>
      <c r="P40" s="284"/>
      <c r="Q40" s="285"/>
    </row>
    <row r="41" spans="1:17" x14ac:dyDescent="0.25">
      <c r="A41" s="286"/>
      <c r="B41" s="284"/>
      <c r="C41" s="284"/>
      <c r="D41" s="284"/>
      <c r="E41" s="284"/>
      <c r="F41" s="284"/>
      <c r="G41" s="284"/>
      <c r="H41" s="284"/>
      <c r="I41" s="284"/>
      <c r="J41" s="284"/>
      <c r="K41" s="284"/>
      <c r="L41" s="284"/>
      <c r="M41" s="284"/>
      <c r="N41" s="284"/>
      <c r="O41" s="284"/>
      <c r="P41" s="284"/>
      <c r="Q41" s="285"/>
    </row>
    <row r="42" spans="1:17" x14ac:dyDescent="0.25">
      <c r="A42" s="286"/>
      <c r="B42" s="284"/>
      <c r="C42" s="284"/>
      <c r="D42" s="284"/>
      <c r="E42" s="284"/>
      <c r="F42" s="284"/>
      <c r="G42" s="284"/>
      <c r="H42" s="284"/>
      <c r="I42" s="284"/>
      <c r="J42" s="284"/>
      <c r="K42" s="284"/>
      <c r="L42" s="284"/>
      <c r="M42" s="284"/>
      <c r="N42" s="284"/>
      <c r="O42" s="284"/>
      <c r="P42" s="284"/>
      <c r="Q42" s="285"/>
    </row>
    <row r="43" spans="1:17" x14ac:dyDescent="0.25">
      <c r="A43" s="287"/>
      <c r="B43" s="288"/>
      <c r="C43" s="288"/>
      <c r="D43" s="288"/>
      <c r="E43" s="288"/>
      <c r="F43" s="288"/>
      <c r="G43" s="288"/>
      <c r="H43" s="288"/>
      <c r="I43" s="288"/>
      <c r="J43" s="288"/>
      <c r="K43" s="288"/>
      <c r="L43" s="288"/>
      <c r="M43" s="288"/>
      <c r="N43" s="288"/>
      <c r="O43" s="288"/>
      <c r="P43" s="288"/>
      <c r="Q43" s="289"/>
    </row>
    <row r="44" spans="1:17" x14ac:dyDescent="0.25">
      <c r="A44" s="110"/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</row>
    <row r="45" spans="1:17" ht="14" x14ac:dyDescent="0.3">
      <c r="A45" s="290" t="s">
        <v>36</v>
      </c>
      <c r="B45" s="291"/>
      <c r="C45" s="291"/>
      <c r="D45" s="291"/>
      <c r="E45" s="292"/>
      <c r="F45" s="293"/>
      <c r="G45" s="293"/>
      <c r="H45" s="293"/>
      <c r="I45" s="293"/>
      <c r="J45" s="293"/>
      <c r="K45" s="109"/>
      <c r="L45" s="109"/>
      <c r="M45" s="109"/>
      <c r="N45" s="109"/>
      <c r="O45" s="109"/>
      <c r="P45" s="109"/>
      <c r="Q45" s="109"/>
    </row>
    <row r="46" spans="1:17" ht="14" x14ac:dyDescent="0.3">
      <c r="A46" s="114"/>
      <c r="B46" s="290" t="s">
        <v>37</v>
      </c>
      <c r="C46" s="291"/>
      <c r="D46" s="291"/>
      <c r="E46" s="294"/>
      <c r="F46" s="294"/>
      <c r="G46" s="294"/>
      <c r="H46" s="294"/>
      <c r="I46" s="294"/>
      <c r="J46" s="294"/>
      <c r="K46" s="109"/>
      <c r="L46" s="109"/>
      <c r="M46" s="109"/>
      <c r="N46" s="109"/>
      <c r="O46" s="109"/>
      <c r="P46" s="109"/>
      <c r="Q46" s="109"/>
    </row>
    <row r="47" spans="1:17" x14ac:dyDescent="0.25">
      <c r="A47" s="110"/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</row>
    <row r="48" spans="1:17" x14ac:dyDescent="0.25">
      <c r="A48" s="110" t="s">
        <v>82</v>
      </c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</row>
    <row r="49" spans="1:17" x14ac:dyDescent="0.25">
      <c r="A49" s="110"/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</row>
  </sheetData>
  <mergeCells count="122">
    <mergeCell ref="A28:B28"/>
    <mergeCell ref="C28:H28"/>
    <mergeCell ref="I28:J28"/>
    <mergeCell ref="K28:L28"/>
    <mergeCell ref="N28:O28"/>
    <mergeCell ref="P28:Q28"/>
    <mergeCell ref="A27:B27"/>
    <mergeCell ref="C27:H27"/>
    <mergeCell ref="I27:J27"/>
    <mergeCell ref="K27:L27"/>
    <mergeCell ref="N27:O27"/>
    <mergeCell ref="P27:Q27"/>
    <mergeCell ref="A30:Q30"/>
    <mergeCell ref="A31:Q43"/>
    <mergeCell ref="A45:D45"/>
    <mergeCell ref="E45:J46"/>
    <mergeCell ref="B46:D46"/>
    <mergeCell ref="A29:B29"/>
    <mergeCell ref="C29:H29"/>
    <mergeCell ref="I29:J29"/>
    <mergeCell ref="K29:L29"/>
    <mergeCell ref="N29:O29"/>
    <mergeCell ref="P29:Q29"/>
    <mergeCell ref="A26:B26"/>
    <mergeCell ref="C26:H26"/>
    <mergeCell ref="I26:J26"/>
    <mergeCell ref="K26:L26"/>
    <mergeCell ref="N26:O26"/>
    <mergeCell ref="P26:Q26"/>
    <mergeCell ref="A25:B25"/>
    <mergeCell ref="C25:H25"/>
    <mergeCell ref="I25:J25"/>
    <mergeCell ref="K25:L25"/>
    <mergeCell ref="N25:O25"/>
    <mergeCell ref="P25:Q25"/>
    <mergeCell ref="A24:B24"/>
    <mergeCell ref="C24:H24"/>
    <mergeCell ref="I24:J24"/>
    <mergeCell ref="K24:L24"/>
    <mergeCell ref="N24:O24"/>
    <mergeCell ref="P24:Q24"/>
    <mergeCell ref="A23:B23"/>
    <mergeCell ref="C23:H23"/>
    <mergeCell ref="I23:J23"/>
    <mergeCell ref="K23:L23"/>
    <mergeCell ref="N23:O23"/>
    <mergeCell ref="P23:Q23"/>
    <mergeCell ref="A22:B22"/>
    <mergeCell ref="C22:H22"/>
    <mergeCell ref="I22:J22"/>
    <mergeCell ref="K22:L22"/>
    <mergeCell ref="N22:O22"/>
    <mergeCell ref="P22:Q22"/>
    <mergeCell ref="A21:B21"/>
    <mergeCell ref="C21:H21"/>
    <mergeCell ref="I21:J21"/>
    <mergeCell ref="K21:L21"/>
    <mergeCell ref="N21:O21"/>
    <mergeCell ref="P21:Q21"/>
    <mergeCell ref="A20:B20"/>
    <mergeCell ref="C20:H20"/>
    <mergeCell ref="I20:J20"/>
    <mergeCell ref="K20:L20"/>
    <mergeCell ref="N20:O20"/>
    <mergeCell ref="P20:Q20"/>
    <mergeCell ref="A19:B19"/>
    <mergeCell ref="C19:H19"/>
    <mergeCell ref="I19:J19"/>
    <mergeCell ref="K19:L19"/>
    <mergeCell ref="N19:O19"/>
    <mergeCell ref="P19:Q19"/>
    <mergeCell ref="A18:B18"/>
    <mergeCell ref="C18:H18"/>
    <mergeCell ref="I18:J18"/>
    <mergeCell ref="K18:L18"/>
    <mergeCell ref="N18:O18"/>
    <mergeCell ref="P18:Q18"/>
    <mergeCell ref="A17:B17"/>
    <mergeCell ref="C17:H17"/>
    <mergeCell ref="I17:J17"/>
    <mergeCell ref="K17:L17"/>
    <mergeCell ref="N17:O17"/>
    <mergeCell ref="P17:Q17"/>
    <mergeCell ref="A16:B16"/>
    <mergeCell ref="C16:H16"/>
    <mergeCell ref="I16:J16"/>
    <mergeCell ref="K16:L16"/>
    <mergeCell ref="N16:O16"/>
    <mergeCell ref="P16:Q16"/>
    <mergeCell ref="A15:B15"/>
    <mergeCell ref="C15:H15"/>
    <mergeCell ref="I15:J15"/>
    <mergeCell ref="K15:L15"/>
    <mergeCell ref="N15:O15"/>
    <mergeCell ref="P15:Q15"/>
    <mergeCell ref="A12:B12"/>
    <mergeCell ref="C12:H12"/>
    <mergeCell ref="I12:J12"/>
    <mergeCell ref="K12:L12"/>
    <mergeCell ref="N12:O12"/>
    <mergeCell ref="P12:Q12"/>
    <mergeCell ref="A14:B14"/>
    <mergeCell ref="C14:H14"/>
    <mergeCell ref="I14:J14"/>
    <mergeCell ref="K14:L14"/>
    <mergeCell ref="N14:O14"/>
    <mergeCell ref="P14:Q14"/>
    <mergeCell ref="A13:B13"/>
    <mergeCell ref="C13:H13"/>
    <mergeCell ref="I13:J13"/>
    <mergeCell ref="K13:L13"/>
    <mergeCell ref="N13:O13"/>
    <mergeCell ref="P13:Q13"/>
    <mergeCell ref="A1:K1"/>
    <mergeCell ref="B3:E3"/>
    <mergeCell ref="A10:B11"/>
    <mergeCell ref="C10:H11"/>
    <mergeCell ref="I10:J11"/>
    <mergeCell ref="K10:L11"/>
    <mergeCell ref="M10:M11"/>
    <mergeCell ref="N10:O11"/>
    <mergeCell ref="P10:Q11"/>
  </mergeCells>
  <dataValidations disablePrompts="1" count="1">
    <dataValidation type="list" allowBlank="1" showInputMessage="1" sqref="A12:B29" xr:uid="{00000000-0002-0000-0300-000000000000}">
      <formula1>"KG,1. Kl.,2. Kl., 3. Kl.,4. Kl.,5. Kl.,6. Kl.,EK,KK,FSK"</formula1>
    </dataValidation>
  </dataValidations>
  <pageMargins left="0.7" right="0.7" top="0.78740157499999996" bottom="0.78740157499999996" header="0.3" footer="0.3"/>
  <pageSetup paperSize="9" scale="44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717550</xdr:colOff>
                    <xdr:row>5</xdr:row>
                    <xdr:rowOff>152400</xdr:rowOff>
                  </from>
                  <to>
                    <xdr:col>1</xdr:col>
                    <xdr:colOff>69850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0</xdr:col>
                    <xdr:colOff>717550</xdr:colOff>
                    <xdr:row>6</xdr:row>
                    <xdr:rowOff>165100</xdr:rowOff>
                  </from>
                  <to>
                    <xdr:col>1</xdr:col>
                    <xdr:colOff>69850</xdr:colOff>
                    <xdr:row>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AF192-9BAE-4D92-88BC-5EB1727A92D3}">
  <dimension ref="A1:Q49"/>
  <sheetViews>
    <sheetView workbookViewId="0">
      <selection activeCell="Y41" sqref="Y41"/>
    </sheetView>
  </sheetViews>
  <sheetFormatPr baseColWidth="10" defaultColWidth="10.7265625" defaultRowHeight="12.5" x14ac:dyDescent="0.25"/>
  <cols>
    <col min="1" max="1" width="15" style="74" customWidth="1"/>
    <col min="2" max="12" width="10.7265625" style="74"/>
    <col min="13" max="13" width="14.81640625" style="74" customWidth="1"/>
    <col min="14" max="16384" width="10.7265625" style="74"/>
  </cols>
  <sheetData>
    <row r="1" spans="1:17" ht="18" x14ac:dyDescent="0.4">
      <c r="A1" s="248" t="s">
        <v>60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109"/>
      <c r="M1" s="109"/>
      <c r="N1" s="109"/>
      <c r="O1" s="109"/>
      <c r="P1" s="109"/>
      <c r="Q1" s="109"/>
    </row>
    <row r="2" spans="1:17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</row>
    <row r="3" spans="1:17" ht="15.5" x14ac:dyDescent="0.35">
      <c r="A3" s="111" t="s">
        <v>0</v>
      </c>
      <c r="B3" s="249"/>
      <c r="C3" s="249"/>
      <c r="D3" s="249"/>
      <c r="E3" s="24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</row>
    <row r="4" spans="1:17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</row>
    <row r="5" spans="1:17" s="110" customFormat="1" ht="14" x14ac:dyDescent="0.3">
      <c r="A5" s="118" t="s">
        <v>118</v>
      </c>
      <c r="C5" s="109"/>
      <c r="D5" s="118"/>
      <c r="E5" s="109"/>
      <c r="F5" s="118"/>
      <c r="G5" s="118"/>
      <c r="H5" s="109"/>
      <c r="I5" s="109"/>
      <c r="J5" s="109"/>
      <c r="K5" s="109"/>
      <c r="L5" s="109"/>
      <c r="M5" s="109"/>
      <c r="N5" s="109"/>
    </row>
    <row r="6" spans="1:17" s="110" customFormat="1" ht="14" x14ac:dyDescent="0.3">
      <c r="B6" s="118"/>
      <c r="C6" s="109"/>
      <c r="D6" s="118"/>
      <c r="E6" s="109"/>
      <c r="F6" s="118"/>
      <c r="G6" s="118"/>
      <c r="H6" s="109"/>
      <c r="I6" s="109"/>
      <c r="J6" s="109"/>
      <c r="K6" s="109"/>
      <c r="L6" s="109"/>
      <c r="M6" s="109"/>
      <c r="N6" s="109"/>
    </row>
    <row r="7" spans="1:17" s="110" customFormat="1" ht="14" x14ac:dyDescent="0.3">
      <c r="B7" s="118" t="s">
        <v>119</v>
      </c>
      <c r="C7" s="109"/>
      <c r="D7" s="118"/>
      <c r="E7" s="109"/>
      <c r="F7" s="118"/>
      <c r="G7" s="118"/>
      <c r="H7" s="109"/>
      <c r="I7" s="109"/>
      <c r="J7" s="109"/>
      <c r="K7" s="109"/>
      <c r="L7" s="109"/>
      <c r="M7" s="109"/>
      <c r="N7" s="109"/>
    </row>
    <row r="8" spans="1:17" s="110" customFormat="1" ht="14" x14ac:dyDescent="0.3">
      <c r="B8" s="118" t="s">
        <v>120</v>
      </c>
    </row>
    <row r="9" spans="1:17" s="94" customFormat="1" ht="11.25" customHeight="1" thickBot="1" x14ac:dyDescent="0.3">
      <c r="A9" s="112"/>
      <c r="B9" s="113"/>
      <c r="C9" s="113"/>
      <c r="D9" s="112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</row>
    <row r="10" spans="1:17" s="95" customFormat="1" ht="16" customHeight="1" x14ac:dyDescent="0.25">
      <c r="A10" s="250" t="s">
        <v>32</v>
      </c>
      <c r="B10" s="251"/>
      <c r="C10" s="254" t="s">
        <v>33</v>
      </c>
      <c r="D10" s="255"/>
      <c r="E10" s="255"/>
      <c r="F10" s="255"/>
      <c r="G10" s="255"/>
      <c r="H10" s="256"/>
      <c r="I10" s="260" t="s">
        <v>34</v>
      </c>
      <c r="J10" s="251"/>
      <c r="K10" s="260" t="s">
        <v>45</v>
      </c>
      <c r="L10" s="251"/>
      <c r="M10" s="261" t="s">
        <v>81</v>
      </c>
      <c r="N10" s="263" t="s">
        <v>35</v>
      </c>
      <c r="O10" s="264"/>
      <c r="P10" s="266" t="s">
        <v>4</v>
      </c>
      <c r="Q10" s="267"/>
    </row>
    <row r="11" spans="1:17" s="95" customFormat="1" ht="28.5" customHeight="1" x14ac:dyDescent="0.25">
      <c r="A11" s="252"/>
      <c r="B11" s="253"/>
      <c r="C11" s="257"/>
      <c r="D11" s="258"/>
      <c r="E11" s="258"/>
      <c r="F11" s="258"/>
      <c r="G11" s="258"/>
      <c r="H11" s="259"/>
      <c r="I11" s="252"/>
      <c r="J11" s="253"/>
      <c r="K11" s="252"/>
      <c r="L11" s="253"/>
      <c r="M11" s="262"/>
      <c r="N11" s="265"/>
      <c r="O11" s="265"/>
      <c r="P11" s="268"/>
      <c r="Q11" s="269"/>
    </row>
    <row r="12" spans="1:17" ht="14" x14ac:dyDescent="0.3">
      <c r="A12" s="270" t="s">
        <v>101</v>
      </c>
      <c r="B12" s="271"/>
      <c r="C12" s="270" t="s">
        <v>102</v>
      </c>
      <c r="D12" s="271"/>
      <c r="E12" s="271"/>
      <c r="F12" s="271"/>
      <c r="G12" s="271"/>
      <c r="H12" s="271"/>
      <c r="I12" s="272">
        <v>20</v>
      </c>
      <c r="J12" s="273"/>
      <c r="K12" s="272">
        <v>7</v>
      </c>
      <c r="L12" s="273"/>
      <c r="M12" s="115"/>
      <c r="N12" s="274">
        <f>I12+IF(K12&gt;=6,(K12-5),0)+M12</f>
        <v>22</v>
      </c>
      <c r="O12" s="275"/>
      <c r="P12" s="276">
        <v>1</v>
      </c>
      <c r="Q12" s="277"/>
    </row>
    <row r="13" spans="1:17" ht="14" x14ac:dyDescent="0.3">
      <c r="A13" s="270" t="s">
        <v>101</v>
      </c>
      <c r="B13" s="271"/>
      <c r="C13" s="270" t="s">
        <v>103</v>
      </c>
      <c r="D13" s="271"/>
      <c r="E13" s="271"/>
      <c r="F13" s="271"/>
      <c r="G13" s="271"/>
      <c r="H13" s="271"/>
      <c r="I13" s="272">
        <v>18</v>
      </c>
      <c r="J13" s="273"/>
      <c r="K13" s="272">
        <v>7</v>
      </c>
      <c r="L13" s="273"/>
      <c r="M13" s="115"/>
      <c r="N13" s="274">
        <f t="shared" ref="N13:N20" si="0">I13+IF(K13&gt;=6,(K13-5),0)</f>
        <v>20</v>
      </c>
      <c r="O13" s="275"/>
      <c r="P13" s="278">
        <v>1</v>
      </c>
      <c r="Q13" s="279"/>
    </row>
    <row r="14" spans="1:17" ht="14" x14ac:dyDescent="0.3">
      <c r="A14" s="270" t="s">
        <v>101</v>
      </c>
      <c r="B14" s="271"/>
      <c r="C14" s="270" t="s">
        <v>104</v>
      </c>
      <c r="D14" s="271"/>
      <c r="E14" s="271"/>
      <c r="F14" s="271"/>
      <c r="G14" s="271"/>
      <c r="H14" s="271"/>
      <c r="I14" s="272">
        <v>20</v>
      </c>
      <c r="J14" s="273"/>
      <c r="K14" s="272">
        <v>4</v>
      </c>
      <c r="L14" s="273"/>
      <c r="M14" s="115"/>
      <c r="N14" s="274">
        <f t="shared" si="0"/>
        <v>20</v>
      </c>
      <c r="O14" s="275"/>
      <c r="P14" s="278">
        <v>1</v>
      </c>
      <c r="Q14" s="279"/>
    </row>
    <row r="15" spans="1:17" ht="14" x14ac:dyDescent="0.3">
      <c r="A15" s="270" t="s">
        <v>101</v>
      </c>
      <c r="B15" s="271"/>
      <c r="C15" s="270" t="s">
        <v>110</v>
      </c>
      <c r="D15" s="271"/>
      <c r="E15" s="271"/>
      <c r="F15" s="271"/>
      <c r="G15" s="271"/>
      <c r="H15" s="271"/>
      <c r="I15" s="272">
        <v>20</v>
      </c>
      <c r="J15" s="273"/>
      <c r="K15" s="272">
        <v>5</v>
      </c>
      <c r="L15" s="273"/>
      <c r="M15" s="115"/>
      <c r="N15" s="274">
        <f t="shared" si="0"/>
        <v>20</v>
      </c>
      <c r="O15" s="275"/>
      <c r="P15" s="278">
        <v>1</v>
      </c>
      <c r="Q15" s="279"/>
    </row>
    <row r="16" spans="1:17" ht="14" x14ac:dyDescent="0.3">
      <c r="A16" s="270" t="s">
        <v>101</v>
      </c>
      <c r="B16" s="271"/>
      <c r="C16" s="270" t="s">
        <v>109</v>
      </c>
      <c r="D16" s="271"/>
      <c r="E16" s="271"/>
      <c r="F16" s="271"/>
      <c r="G16" s="271"/>
      <c r="H16" s="271"/>
      <c r="I16" s="272">
        <v>19</v>
      </c>
      <c r="J16" s="273"/>
      <c r="K16" s="272">
        <v>4</v>
      </c>
      <c r="L16" s="273"/>
      <c r="M16" s="115"/>
      <c r="N16" s="274">
        <f t="shared" si="0"/>
        <v>19</v>
      </c>
      <c r="O16" s="275"/>
      <c r="P16" s="278">
        <v>1</v>
      </c>
      <c r="Q16" s="279"/>
    </row>
    <row r="17" spans="1:17" ht="14" x14ac:dyDescent="0.3">
      <c r="A17" s="270" t="s">
        <v>101</v>
      </c>
      <c r="B17" s="271"/>
      <c r="C17" s="270" t="s">
        <v>108</v>
      </c>
      <c r="D17" s="271"/>
      <c r="E17" s="271"/>
      <c r="F17" s="271"/>
      <c r="G17" s="271"/>
      <c r="H17" s="271"/>
      <c r="I17" s="272">
        <v>20</v>
      </c>
      <c r="J17" s="273"/>
      <c r="K17" s="272">
        <v>8</v>
      </c>
      <c r="L17" s="273"/>
      <c r="M17" s="115"/>
      <c r="N17" s="274">
        <f t="shared" si="0"/>
        <v>23</v>
      </c>
      <c r="O17" s="275"/>
      <c r="P17" s="278">
        <v>1</v>
      </c>
      <c r="Q17" s="279"/>
    </row>
    <row r="18" spans="1:17" ht="14" x14ac:dyDescent="0.3">
      <c r="A18" s="270" t="s">
        <v>101</v>
      </c>
      <c r="B18" s="271"/>
      <c r="C18" s="270" t="s">
        <v>105</v>
      </c>
      <c r="D18" s="271"/>
      <c r="E18" s="271"/>
      <c r="F18" s="271"/>
      <c r="G18" s="271"/>
      <c r="H18" s="271"/>
      <c r="I18" s="272">
        <v>20</v>
      </c>
      <c r="J18" s="273"/>
      <c r="K18" s="272">
        <v>6</v>
      </c>
      <c r="L18" s="273"/>
      <c r="M18" s="115"/>
      <c r="N18" s="274">
        <f t="shared" si="0"/>
        <v>21</v>
      </c>
      <c r="O18" s="275"/>
      <c r="P18" s="278">
        <v>1</v>
      </c>
      <c r="Q18" s="279"/>
    </row>
    <row r="19" spans="1:17" ht="14" x14ac:dyDescent="0.3">
      <c r="A19" s="270" t="s">
        <v>101</v>
      </c>
      <c r="B19" s="271"/>
      <c r="C19" s="270" t="s">
        <v>106</v>
      </c>
      <c r="D19" s="271"/>
      <c r="E19" s="271"/>
      <c r="F19" s="271"/>
      <c r="G19" s="271"/>
      <c r="H19" s="271"/>
      <c r="I19" s="272">
        <v>19</v>
      </c>
      <c r="J19" s="273"/>
      <c r="K19" s="272">
        <v>7</v>
      </c>
      <c r="L19" s="273"/>
      <c r="M19" s="115"/>
      <c r="N19" s="274">
        <f t="shared" si="0"/>
        <v>21</v>
      </c>
      <c r="O19" s="275"/>
      <c r="P19" s="278">
        <v>1</v>
      </c>
      <c r="Q19" s="279"/>
    </row>
    <row r="20" spans="1:17" ht="14" x14ac:dyDescent="0.3">
      <c r="A20" s="270" t="s">
        <v>101</v>
      </c>
      <c r="B20" s="271"/>
      <c r="C20" s="270" t="s">
        <v>107</v>
      </c>
      <c r="D20" s="271"/>
      <c r="E20" s="271"/>
      <c r="F20" s="271"/>
      <c r="G20" s="271"/>
      <c r="H20" s="271"/>
      <c r="I20" s="272">
        <v>17</v>
      </c>
      <c r="J20" s="273"/>
      <c r="K20" s="272">
        <v>7</v>
      </c>
      <c r="L20" s="273"/>
      <c r="M20" s="115"/>
      <c r="N20" s="274">
        <f t="shared" si="0"/>
        <v>19</v>
      </c>
      <c r="O20" s="275"/>
      <c r="P20" s="278">
        <v>1</v>
      </c>
      <c r="Q20" s="279"/>
    </row>
    <row r="21" spans="1:17" ht="14" x14ac:dyDescent="0.3">
      <c r="A21" s="301" t="s">
        <v>57</v>
      </c>
      <c r="B21" s="302"/>
      <c r="C21" s="270" t="s">
        <v>111</v>
      </c>
      <c r="D21" s="271"/>
      <c r="E21" s="271"/>
      <c r="F21" s="271"/>
      <c r="G21" s="271"/>
      <c r="H21" s="271"/>
      <c r="I21" s="272">
        <v>18</v>
      </c>
      <c r="J21" s="273"/>
      <c r="K21" s="272">
        <v>8</v>
      </c>
      <c r="L21" s="273"/>
      <c r="M21" s="115">
        <v>0</v>
      </c>
      <c r="N21" s="274">
        <f>I21+IF(K21&gt;=6,(K21-5),0)+M21</f>
        <v>21</v>
      </c>
      <c r="O21" s="275"/>
      <c r="P21" s="278">
        <v>1</v>
      </c>
      <c r="Q21" s="279"/>
    </row>
    <row r="22" spans="1:17" ht="14" x14ac:dyDescent="0.3">
      <c r="A22" s="301" t="s">
        <v>57</v>
      </c>
      <c r="B22" s="302"/>
      <c r="C22" s="270" t="s">
        <v>112</v>
      </c>
      <c r="D22" s="271"/>
      <c r="E22" s="271"/>
      <c r="F22" s="271"/>
      <c r="G22" s="271"/>
      <c r="H22" s="271"/>
      <c r="I22" s="272">
        <v>17</v>
      </c>
      <c r="J22" s="273"/>
      <c r="K22" s="272">
        <v>8</v>
      </c>
      <c r="L22" s="273"/>
      <c r="M22" s="115">
        <v>0</v>
      </c>
      <c r="N22" s="274">
        <f>I22+IF(K22&gt;=6,(K22-5),0)+M22</f>
        <v>20</v>
      </c>
      <c r="O22" s="275"/>
      <c r="P22" s="278">
        <v>1</v>
      </c>
      <c r="Q22" s="279"/>
    </row>
    <row r="23" spans="1:17" ht="14" x14ac:dyDescent="0.3">
      <c r="A23" s="301" t="s">
        <v>57</v>
      </c>
      <c r="B23" s="302"/>
      <c r="C23" s="270" t="s">
        <v>113</v>
      </c>
      <c r="D23" s="271"/>
      <c r="E23" s="271"/>
      <c r="F23" s="271"/>
      <c r="G23" s="271"/>
      <c r="H23" s="271"/>
      <c r="I23" s="272">
        <v>16</v>
      </c>
      <c r="J23" s="273"/>
      <c r="K23" s="272">
        <v>8</v>
      </c>
      <c r="L23" s="273"/>
      <c r="M23" s="115">
        <v>2</v>
      </c>
      <c r="N23" s="274">
        <f>I23+IF(K23&gt;=6,(K23-5),0)+M23</f>
        <v>21</v>
      </c>
      <c r="O23" s="275"/>
      <c r="P23" s="278">
        <v>1</v>
      </c>
      <c r="Q23" s="279"/>
    </row>
    <row r="24" spans="1:17" ht="14" x14ac:dyDescent="0.3">
      <c r="A24" s="301" t="s">
        <v>57</v>
      </c>
      <c r="B24" s="302"/>
      <c r="C24" s="270" t="s">
        <v>114</v>
      </c>
      <c r="D24" s="271"/>
      <c r="E24" s="271"/>
      <c r="F24" s="271"/>
      <c r="G24" s="271"/>
      <c r="H24" s="271"/>
      <c r="I24" s="272">
        <v>19</v>
      </c>
      <c r="J24" s="273"/>
      <c r="K24" s="272">
        <v>7</v>
      </c>
      <c r="L24" s="273"/>
      <c r="M24" s="115">
        <v>2</v>
      </c>
      <c r="N24" s="274">
        <f>I24+IF(K24&gt;=6,(K24-5),0)+M24</f>
        <v>23</v>
      </c>
      <c r="O24" s="275"/>
      <c r="P24" s="278">
        <v>1</v>
      </c>
      <c r="Q24" s="279"/>
    </row>
    <row r="25" spans="1:17" ht="14" x14ac:dyDescent="0.3">
      <c r="A25" s="301" t="s">
        <v>57</v>
      </c>
      <c r="B25" s="302"/>
      <c r="C25" s="270" t="s">
        <v>115</v>
      </c>
      <c r="D25" s="271"/>
      <c r="E25" s="271"/>
      <c r="F25" s="271"/>
      <c r="G25" s="271"/>
      <c r="H25" s="271"/>
      <c r="I25" s="272">
        <v>16</v>
      </c>
      <c r="J25" s="273"/>
      <c r="K25" s="272">
        <v>7</v>
      </c>
      <c r="L25" s="273"/>
      <c r="M25" s="115">
        <v>2</v>
      </c>
      <c r="N25" s="274">
        <f>I25+IF(K25&gt;=P229,(K25-5),0)+M25</f>
        <v>20</v>
      </c>
      <c r="O25" s="275"/>
      <c r="P25" s="278">
        <v>1</v>
      </c>
      <c r="Q25" s="279"/>
    </row>
    <row r="26" spans="1:17" ht="14" x14ac:dyDescent="0.3">
      <c r="A26" s="270"/>
      <c r="B26" s="271"/>
      <c r="C26" s="270"/>
      <c r="D26" s="271"/>
      <c r="E26" s="271"/>
      <c r="F26" s="271"/>
      <c r="G26" s="271"/>
      <c r="H26" s="271"/>
      <c r="I26" s="272"/>
      <c r="J26" s="273"/>
      <c r="K26" s="272"/>
      <c r="L26" s="273"/>
      <c r="M26" s="115"/>
      <c r="N26" s="274">
        <f t="shared" ref="N26:N29" si="1">I26+IF(K26&gt;=6,(K26-5),0)+M26</f>
        <v>0</v>
      </c>
      <c r="O26" s="275"/>
      <c r="P26" s="278"/>
      <c r="Q26" s="279"/>
    </row>
    <row r="27" spans="1:17" ht="14" x14ac:dyDescent="0.3">
      <c r="A27" s="270"/>
      <c r="B27" s="271"/>
      <c r="C27" s="297"/>
      <c r="D27" s="298"/>
      <c r="E27" s="298"/>
      <c r="F27" s="298"/>
      <c r="G27" s="298"/>
      <c r="H27" s="299"/>
      <c r="I27" s="213"/>
      <c r="J27" s="300"/>
      <c r="K27" s="213"/>
      <c r="L27" s="300"/>
      <c r="M27" s="116"/>
      <c r="N27" s="274">
        <f t="shared" si="1"/>
        <v>0</v>
      </c>
      <c r="O27" s="275"/>
      <c r="P27" s="276"/>
      <c r="Q27" s="277"/>
    </row>
    <row r="28" spans="1:17" ht="14" x14ac:dyDescent="0.3">
      <c r="A28" s="270"/>
      <c r="B28" s="271"/>
      <c r="C28" s="297"/>
      <c r="D28" s="298"/>
      <c r="E28" s="298"/>
      <c r="F28" s="298"/>
      <c r="G28" s="298"/>
      <c r="H28" s="299"/>
      <c r="I28" s="213"/>
      <c r="J28" s="300"/>
      <c r="K28" s="213"/>
      <c r="L28" s="300"/>
      <c r="M28" s="116"/>
      <c r="N28" s="274">
        <f t="shared" si="1"/>
        <v>0</v>
      </c>
      <c r="O28" s="275"/>
      <c r="P28" s="276"/>
      <c r="Q28" s="277"/>
    </row>
    <row r="29" spans="1:17" ht="14.5" thickBot="1" x14ac:dyDescent="0.35">
      <c r="A29" s="270"/>
      <c r="B29" s="271"/>
      <c r="C29" s="270"/>
      <c r="D29" s="271"/>
      <c r="E29" s="271"/>
      <c r="F29" s="271"/>
      <c r="G29" s="271"/>
      <c r="H29" s="271"/>
      <c r="I29" s="272"/>
      <c r="J29" s="273"/>
      <c r="K29" s="272"/>
      <c r="L29" s="273"/>
      <c r="M29" s="115"/>
      <c r="N29" s="274">
        <f t="shared" si="1"/>
        <v>0</v>
      </c>
      <c r="O29" s="275"/>
      <c r="P29" s="295"/>
      <c r="Q29" s="296"/>
    </row>
    <row r="30" spans="1:17" ht="14" x14ac:dyDescent="0.3">
      <c r="A30" s="280" t="s">
        <v>65</v>
      </c>
      <c r="B30" s="281"/>
      <c r="C30" s="281"/>
      <c r="D30" s="281"/>
      <c r="E30" s="281"/>
      <c r="F30" s="281"/>
      <c r="G30" s="281"/>
      <c r="H30" s="281"/>
      <c r="I30" s="281"/>
      <c r="J30" s="281"/>
      <c r="K30" s="281"/>
      <c r="L30" s="281"/>
      <c r="M30" s="281"/>
      <c r="N30" s="281"/>
      <c r="O30" s="281"/>
      <c r="P30" s="281"/>
      <c r="Q30" s="282"/>
    </row>
    <row r="31" spans="1:17" x14ac:dyDescent="0.25">
      <c r="A31" s="283"/>
      <c r="B31" s="284"/>
      <c r="C31" s="284"/>
      <c r="D31" s="284"/>
      <c r="E31" s="284"/>
      <c r="F31" s="284"/>
      <c r="G31" s="284"/>
      <c r="H31" s="284"/>
      <c r="I31" s="284"/>
      <c r="J31" s="284"/>
      <c r="K31" s="284"/>
      <c r="L31" s="284"/>
      <c r="M31" s="284"/>
      <c r="N31" s="284"/>
      <c r="O31" s="284"/>
      <c r="P31" s="284"/>
      <c r="Q31" s="285"/>
    </row>
    <row r="32" spans="1:17" x14ac:dyDescent="0.25">
      <c r="A32" s="286"/>
      <c r="B32" s="284"/>
      <c r="C32" s="284"/>
      <c r="D32" s="284"/>
      <c r="E32" s="284"/>
      <c r="F32" s="284"/>
      <c r="G32" s="284"/>
      <c r="H32" s="284"/>
      <c r="I32" s="284"/>
      <c r="J32" s="284"/>
      <c r="K32" s="284"/>
      <c r="L32" s="284"/>
      <c r="M32" s="284"/>
      <c r="N32" s="284"/>
      <c r="O32" s="284"/>
      <c r="P32" s="284"/>
      <c r="Q32" s="285"/>
    </row>
    <row r="33" spans="1:17" x14ac:dyDescent="0.25">
      <c r="A33" s="286"/>
      <c r="B33" s="284"/>
      <c r="C33" s="284"/>
      <c r="D33" s="284"/>
      <c r="E33" s="284"/>
      <c r="F33" s="284"/>
      <c r="G33" s="284"/>
      <c r="H33" s="284"/>
      <c r="I33" s="284"/>
      <c r="J33" s="284"/>
      <c r="K33" s="284"/>
      <c r="L33" s="284"/>
      <c r="M33" s="284"/>
      <c r="N33" s="284"/>
      <c r="O33" s="284"/>
      <c r="P33" s="284"/>
      <c r="Q33" s="285"/>
    </row>
    <row r="34" spans="1:17" x14ac:dyDescent="0.25">
      <c r="A34" s="286"/>
      <c r="B34" s="284"/>
      <c r="C34" s="284"/>
      <c r="D34" s="284"/>
      <c r="E34" s="284"/>
      <c r="F34" s="284"/>
      <c r="G34" s="284"/>
      <c r="H34" s="284"/>
      <c r="I34" s="284"/>
      <c r="J34" s="284"/>
      <c r="K34" s="284"/>
      <c r="L34" s="284"/>
      <c r="M34" s="284"/>
      <c r="N34" s="284"/>
      <c r="O34" s="284"/>
      <c r="P34" s="284"/>
      <c r="Q34" s="285"/>
    </row>
    <row r="35" spans="1:17" x14ac:dyDescent="0.25">
      <c r="A35" s="286"/>
      <c r="B35" s="284"/>
      <c r="C35" s="284"/>
      <c r="D35" s="284"/>
      <c r="E35" s="284"/>
      <c r="F35" s="284"/>
      <c r="G35" s="284"/>
      <c r="H35" s="284"/>
      <c r="I35" s="284"/>
      <c r="J35" s="284"/>
      <c r="K35" s="284"/>
      <c r="L35" s="284"/>
      <c r="M35" s="284"/>
      <c r="N35" s="284"/>
      <c r="O35" s="284"/>
      <c r="P35" s="284"/>
      <c r="Q35" s="285"/>
    </row>
    <row r="36" spans="1:17" x14ac:dyDescent="0.25">
      <c r="A36" s="286"/>
      <c r="B36" s="284"/>
      <c r="C36" s="284"/>
      <c r="D36" s="284"/>
      <c r="E36" s="284"/>
      <c r="F36" s="284"/>
      <c r="G36" s="284"/>
      <c r="H36" s="284"/>
      <c r="I36" s="284"/>
      <c r="J36" s="284"/>
      <c r="K36" s="284"/>
      <c r="L36" s="284"/>
      <c r="M36" s="284"/>
      <c r="N36" s="284"/>
      <c r="O36" s="284"/>
      <c r="P36" s="284"/>
      <c r="Q36" s="285"/>
    </row>
    <row r="37" spans="1:17" x14ac:dyDescent="0.25">
      <c r="A37" s="286"/>
      <c r="B37" s="284"/>
      <c r="C37" s="284"/>
      <c r="D37" s="284"/>
      <c r="E37" s="284"/>
      <c r="F37" s="284"/>
      <c r="G37" s="284"/>
      <c r="H37" s="284"/>
      <c r="I37" s="284"/>
      <c r="J37" s="284"/>
      <c r="K37" s="284"/>
      <c r="L37" s="284"/>
      <c r="M37" s="284"/>
      <c r="N37" s="284"/>
      <c r="O37" s="284"/>
      <c r="P37" s="284"/>
      <c r="Q37" s="285"/>
    </row>
    <row r="38" spans="1:17" x14ac:dyDescent="0.25">
      <c r="A38" s="286"/>
      <c r="B38" s="284"/>
      <c r="C38" s="284"/>
      <c r="D38" s="284"/>
      <c r="E38" s="284"/>
      <c r="F38" s="284"/>
      <c r="G38" s="284"/>
      <c r="H38" s="284"/>
      <c r="I38" s="284"/>
      <c r="J38" s="284"/>
      <c r="K38" s="284"/>
      <c r="L38" s="284"/>
      <c r="M38" s="284"/>
      <c r="N38" s="284"/>
      <c r="O38" s="284"/>
      <c r="P38" s="284"/>
      <c r="Q38" s="285"/>
    </row>
    <row r="39" spans="1:17" x14ac:dyDescent="0.25">
      <c r="A39" s="286"/>
      <c r="B39" s="284"/>
      <c r="C39" s="284"/>
      <c r="D39" s="284"/>
      <c r="E39" s="284"/>
      <c r="F39" s="284"/>
      <c r="G39" s="284"/>
      <c r="H39" s="284"/>
      <c r="I39" s="284"/>
      <c r="J39" s="284"/>
      <c r="K39" s="284"/>
      <c r="L39" s="284"/>
      <c r="M39" s="284"/>
      <c r="N39" s="284"/>
      <c r="O39" s="284"/>
      <c r="P39" s="284"/>
      <c r="Q39" s="285"/>
    </row>
    <row r="40" spans="1:17" x14ac:dyDescent="0.25">
      <c r="A40" s="286"/>
      <c r="B40" s="284"/>
      <c r="C40" s="284"/>
      <c r="D40" s="284"/>
      <c r="E40" s="284"/>
      <c r="F40" s="284"/>
      <c r="G40" s="284"/>
      <c r="H40" s="284"/>
      <c r="I40" s="284"/>
      <c r="J40" s="284"/>
      <c r="K40" s="284"/>
      <c r="L40" s="284"/>
      <c r="M40" s="284"/>
      <c r="N40" s="284"/>
      <c r="O40" s="284"/>
      <c r="P40" s="284"/>
      <c r="Q40" s="285"/>
    </row>
    <row r="41" spans="1:17" x14ac:dyDescent="0.25">
      <c r="A41" s="286"/>
      <c r="B41" s="284"/>
      <c r="C41" s="284"/>
      <c r="D41" s="284"/>
      <c r="E41" s="284"/>
      <c r="F41" s="284"/>
      <c r="G41" s="284"/>
      <c r="H41" s="284"/>
      <c r="I41" s="284"/>
      <c r="J41" s="284"/>
      <c r="K41" s="284"/>
      <c r="L41" s="284"/>
      <c r="M41" s="284"/>
      <c r="N41" s="284"/>
      <c r="O41" s="284"/>
      <c r="P41" s="284"/>
      <c r="Q41" s="285"/>
    </row>
    <row r="42" spans="1:17" x14ac:dyDescent="0.25">
      <c r="A42" s="286"/>
      <c r="B42" s="284"/>
      <c r="C42" s="284"/>
      <c r="D42" s="284"/>
      <c r="E42" s="284"/>
      <c r="F42" s="284"/>
      <c r="G42" s="284"/>
      <c r="H42" s="284"/>
      <c r="I42" s="284"/>
      <c r="J42" s="284"/>
      <c r="K42" s="284"/>
      <c r="L42" s="284"/>
      <c r="M42" s="284"/>
      <c r="N42" s="284"/>
      <c r="O42" s="284"/>
      <c r="P42" s="284"/>
      <c r="Q42" s="285"/>
    </row>
    <row r="43" spans="1:17" x14ac:dyDescent="0.25">
      <c r="A43" s="287"/>
      <c r="B43" s="288"/>
      <c r="C43" s="288"/>
      <c r="D43" s="288"/>
      <c r="E43" s="288"/>
      <c r="F43" s="288"/>
      <c r="G43" s="288"/>
      <c r="H43" s="288"/>
      <c r="I43" s="288"/>
      <c r="J43" s="288"/>
      <c r="K43" s="288"/>
      <c r="L43" s="288"/>
      <c r="M43" s="288"/>
      <c r="N43" s="288"/>
      <c r="O43" s="288"/>
      <c r="P43" s="288"/>
      <c r="Q43" s="289"/>
    </row>
    <row r="44" spans="1:17" x14ac:dyDescent="0.25">
      <c r="A44" s="110"/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</row>
    <row r="45" spans="1:17" ht="14" x14ac:dyDescent="0.3">
      <c r="A45" s="290" t="s">
        <v>36</v>
      </c>
      <c r="B45" s="291"/>
      <c r="C45" s="291"/>
      <c r="D45" s="291"/>
      <c r="E45" s="292"/>
      <c r="F45" s="293"/>
      <c r="G45" s="293"/>
      <c r="H45" s="293"/>
      <c r="I45" s="293"/>
      <c r="J45" s="293"/>
      <c r="K45" s="109"/>
      <c r="L45" s="109"/>
      <c r="M45" s="109"/>
      <c r="N45" s="109"/>
      <c r="O45" s="109"/>
      <c r="P45" s="109"/>
      <c r="Q45" s="109"/>
    </row>
    <row r="46" spans="1:17" ht="14" x14ac:dyDescent="0.3">
      <c r="A46" s="114"/>
      <c r="B46" s="290" t="s">
        <v>37</v>
      </c>
      <c r="C46" s="291"/>
      <c r="D46" s="291"/>
      <c r="E46" s="294"/>
      <c r="F46" s="294"/>
      <c r="G46" s="294"/>
      <c r="H46" s="294"/>
      <c r="I46" s="294"/>
      <c r="J46" s="294"/>
      <c r="K46" s="109"/>
      <c r="L46" s="109"/>
      <c r="M46" s="109"/>
      <c r="N46" s="109"/>
      <c r="O46" s="109"/>
      <c r="P46" s="109"/>
      <c r="Q46" s="109"/>
    </row>
    <row r="47" spans="1:17" x14ac:dyDescent="0.25">
      <c r="A47" s="110"/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</row>
    <row r="48" spans="1:17" x14ac:dyDescent="0.25">
      <c r="A48" s="110" t="s">
        <v>82</v>
      </c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</row>
    <row r="49" spans="1:17" x14ac:dyDescent="0.25">
      <c r="A49" s="110"/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</row>
  </sheetData>
  <mergeCells count="122">
    <mergeCell ref="A30:Q30"/>
    <mergeCell ref="A31:Q43"/>
    <mergeCell ref="A45:D45"/>
    <mergeCell ref="E45:J46"/>
    <mergeCell ref="B46:D46"/>
    <mergeCell ref="A29:B29"/>
    <mergeCell ref="C29:H29"/>
    <mergeCell ref="I29:J29"/>
    <mergeCell ref="K29:L29"/>
    <mergeCell ref="N29:O29"/>
    <mergeCell ref="P29:Q29"/>
    <mergeCell ref="A28:B28"/>
    <mergeCell ref="C28:H28"/>
    <mergeCell ref="I28:J28"/>
    <mergeCell ref="K28:L28"/>
    <mergeCell ref="N28:O28"/>
    <mergeCell ref="P28:Q28"/>
    <mergeCell ref="A27:B27"/>
    <mergeCell ref="C27:H27"/>
    <mergeCell ref="I27:J27"/>
    <mergeCell ref="K27:L27"/>
    <mergeCell ref="N27:O27"/>
    <mergeCell ref="P27:Q27"/>
    <mergeCell ref="A26:B26"/>
    <mergeCell ref="C26:H26"/>
    <mergeCell ref="I26:J26"/>
    <mergeCell ref="K26:L26"/>
    <mergeCell ref="N26:O26"/>
    <mergeCell ref="P26:Q26"/>
    <mergeCell ref="A25:B25"/>
    <mergeCell ref="C25:H25"/>
    <mergeCell ref="I25:J25"/>
    <mergeCell ref="K25:L25"/>
    <mergeCell ref="N25:O25"/>
    <mergeCell ref="P25:Q25"/>
    <mergeCell ref="A24:B24"/>
    <mergeCell ref="C24:H24"/>
    <mergeCell ref="I24:J24"/>
    <mergeCell ref="K24:L24"/>
    <mergeCell ref="N24:O24"/>
    <mergeCell ref="P24:Q24"/>
    <mergeCell ref="A23:B23"/>
    <mergeCell ref="C23:H23"/>
    <mergeCell ref="I23:J23"/>
    <mergeCell ref="K23:L23"/>
    <mergeCell ref="N23:O23"/>
    <mergeCell ref="P23:Q23"/>
    <mergeCell ref="A22:B22"/>
    <mergeCell ref="C22:H22"/>
    <mergeCell ref="I22:J22"/>
    <mergeCell ref="K22:L22"/>
    <mergeCell ref="N22:O22"/>
    <mergeCell ref="P22:Q22"/>
    <mergeCell ref="A21:B21"/>
    <mergeCell ref="C21:H21"/>
    <mergeCell ref="I21:J21"/>
    <mergeCell ref="K21:L21"/>
    <mergeCell ref="N21:O21"/>
    <mergeCell ref="P21:Q21"/>
    <mergeCell ref="A20:B20"/>
    <mergeCell ref="C20:H20"/>
    <mergeCell ref="I20:J20"/>
    <mergeCell ref="K20:L20"/>
    <mergeCell ref="N20:O20"/>
    <mergeCell ref="P20:Q20"/>
    <mergeCell ref="A19:B19"/>
    <mergeCell ref="C19:H19"/>
    <mergeCell ref="I19:J19"/>
    <mergeCell ref="K19:L19"/>
    <mergeCell ref="N19:O19"/>
    <mergeCell ref="P19:Q19"/>
    <mergeCell ref="A18:B18"/>
    <mergeCell ref="C18:H18"/>
    <mergeCell ref="I18:J18"/>
    <mergeCell ref="K18:L18"/>
    <mergeCell ref="N18:O18"/>
    <mergeCell ref="P18:Q18"/>
    <mergeCell ref="A17:B17"/>
    <mergeCell ref="C17:H17"/>
    <mergeCell ref="I17:J17"/>
    <mergeCell ref="K17:L17"/>
    <mergeCell ref="N17:O17"/>
    <mergeCell ref="P17:Q17"/>
    <mergeCell ref="A16:B16"/>
    <mergeCell ref="C16:H16"/>
    <mergeCell ref="I16:J16"/>
    <mergeCell ref="K16:L16"/>
    <mergeCell ref="N16:O16"/>
    <mergeCell ref="P16:Q16"/>
    <mergeCell ref="A15:B15"/>
    <mergeCell ref="C15:H15"/>
    <mergeCell ref="I15:J15"/>
    <mergeCell ref="K15:L15"/>
    <mergeCell ref="N15:O15"/>
    <mergeCell ref="P15:Q15"/>
    <mergeCell ref="A12:B12"/>
    <mergeCell ref="C12:H12"/>
    <mergeCell ref="I12:J12"/>
    <mergeCell ref="K12:L12"/>
    <mergeCell ref="N12:O12"/>
    <mergeCell ref="P12:Q12"/>
    <mergeCell ref="A14:B14"/>
    <mergeCell ref="C14:H14"/>
    <mergeCell ref="I14:J14"/>
    <mergeCell ref="K14:L14"/>
    <mergeCell ref="N14:O14"/>
    <mergeCell ref="P14:Q14"/>
    <mergeCell ref="A13:B13"/>
    <mergeCell ref="C13:H13"/>
    <mergeCell ref="I13:J13"/>
    <mergeCell ref="K13:L13"/>
    <mergeCell ref="N13:O13"/>
    <mergeCell ref="P13:Q13"/>
    <mergeCell ref="A1:K1"/>
    <mergeCell ref="B3:E3"/>
    <mergeCell ref="A10:B11"/>
    <mergeCell ref="C10:H11"/>
    <mergeCell ref="I10:J11"/>
    <mergeCell ref="K10:L11"/>
    <mergeCell ref="M10:M11"/>
    <mergeCell ref="N10:O11"/>
    <mergeCell ref="P10:Q11"/>
  </mergeCells>
  <dataValidations count="1">
    <dataValidation type="list" allowBlank="1" showInputMessage="1" sqref="A12:B29" xr:uid="{53DB8D28-7B2D-4C42-833B-22DEA8880F94}">
      <formula1>"KG,1. Kl.,2. Kl., 3. Kl.,4. Kl.,5. Kl.,6. Kl.,EK,KK,FSK"</formula1>
    </dataValidation>
  </dataValidations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Check Box 1">
              <controlPr defaultSize="0" autoFill="0" autoLine="0" autoPict="0">
                <anchor moveWithCells="1">
                  <from>
                    <xdr:col>0</xdr:col>
                    <xdr:colOff>717550</xdr:colOff>
                    <xdr:row>5</xdr:row>
                    <xdr:rowOff>152400</xdr:rowOff>
                  </from>
                  <to>
                    <xdr:col>1</xdr:col>
                    <xdr:colOff>57150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4" name="Check Box 2">
              <controlPr defaultSize="0" autoFill="0" autoLine="0" autoPict="0">
                <anchor moveWithCells="1">
                  <from>
                    <xdr:col>0</xdr:col>
                    <xdr:colOff>717550</xdr:colOff>
                    <xdr:row>6</xdr:row>
                    <xdr:rowOff>165100</xdr:rowOff>
                  </from>
                  <to>
                    <xdr:col>1</xdr:col>
                    <xdr:colOff>57150</xdr:colOff>
                    <xdr:row>8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B1:O34"/>
  <sheetViews>
    <sheetView view="pageBreakPreview" zoomScale="130" zoomScaleNormal="100" zoomScaleSheetLayoutView="130" workbookViewId="0">
      <selection activeCell="B16" sqref="B16:G30"/>
    </sheetView>
  </sheetViews>
  <sheetFormatPr baseColWidth="10" defaultColWidth="10.7265625" defaultRowHeight="12.5" x14ac:dyDescent="0.25"/>
  <cols>
    <col min="1" max="1" width="1.7265625" style="110" customWidth="1"/>
    <col min="2" max="2" width="11.453125" style="110" customWidth="1"/>
    <col min="3" max="3" width="10.7265625" style="110"/>
    <col min="4" max="4" width="25.453125" style="110" customWidth="1"/>
    <col min="5" max="6" width="10.7265625" style="110"/>
    <col min="7" max="7" width="15.453125" style="110" customWidth="1"/>
    <col min="8" max="8" width="5.81640625" style="110" customWidth="1"/>
    <col min="9" max="9" width="10.7265625" style="110"/>
    <col min="10" max="10" width="14" style="110" customWidth="1"/>
    <col min="11" max="11" width="10.7265625" style="110"/>
    <col min="12" max="12" width="22.1796875" style="110" customWidth="1"/>
    <col min="13" max="13" width="11.453125" style="110" hidden="1" customWidth="1"/>
    <col min="14" max="14" width="27.1796875" style="110" hidden="1" customWidth="1"/>
    <col min="15" max="15" width="2" style="110" customWidth="1"/>
    <col min="16" max="16384" width="10.7265625" style="110"/>
  </cols>
  <sheetData>
    <row r="1" spans="2:15" ht="18" x14ac:dyDescent="0.4">
      <c r="B1" s="323" t="s">
        <v>122</v>
      </c>
      <c r="C1" s="324"/>
      <c r="D1" s="324"/>
      <c r="E1" s="324"/>
      <c r="F1" s="324"/>
      <c r="G1" s="324"/>
      <c r="H1" s="281"/>
      <c r="I1" s="281"/>
      <c r="J1" s="281"/>
      <c r="K1" s="109"/>
      <c r="L1" s="109"/>
      <c r="M1" s="109"/>
      <c r="N1" s="109"/>
    </row>
    <row r="2" spans="2:15" ht="15.5" x14ac:dyDescent="0.35">
      <c r="B2" s="117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4" spans="2:15" ht="15.5" x14ac:dyDescent="0.35">
      <c r="B4" s="325" t="s">
        <v>0</v>
      </c>
      <c r="C4" s="326"/>
      <c r="D4" s="249">
        <f>'Hauptformular Klassenbildung'!C3</f>
        <v>0</v>
      </c>
      <c r="E4" s="327"/>
      <c r="F4" s="118"/>
      <c r="G4" s="119" t="s">
        <v>1</v>
      </c>
      <c r="H4" s="328"/>
      <c r="I4" s="329"/>
      <c r="J4" s="120" t="s">
        <v>46</v>
      </c>
      <c r="K4" s="120"/>
      <c r="L4" s="120"/>
      <c r="M4" s="109"/>
      <c r="N4" s="109"/>
    </row>
    <row r="5" spans="2:15" ht="14" x14ac:dyDescent="0.3">
      <c r="B5" s="118"/>
      <c r="C5" s="109"/>
      <c r="D5" s="118"/>
      <c r="E5" s="109"/>
      <c r="F5" s="118"/>
      <c r="G5" s="118"/>
      <c r="H5" s="109"/>
      <c r="I5" s="109"/>
      <c r="J5" s="109"/>
      <c r="K5" s="109"/>
      <c r="L5" s="109"/>
      <c r="M5" s="109"/>
      <c r="N5" s="109"/>
    </row>
    <row r="7" spans="2:15" ht="33.75" customHeight="1" x14ac:dyDescent="0.3">
      <c r="B7" s="330" t="s">
        <v>38</v>
      </c>
      <c r="C7" s="331"/>
      <c r="D7" s="121" t="s">
        <v>33</v>
      </c>
      <c r="E7" s="330" t="s">
        <v>97</v>
      </c>
      <c r="F7" s="332"/>
      <c r="G7" s="331"/>
      <c r="H7" s="109"/>
      <c r="I7" s="333" t="s">
        <v>39</v>
      </c>
      <c r="J7" s="332"/>
      <c r="K7" s="332"/>
      <c r="L7" s="332"/>
      <c r="M7" s="332"/>
      <c r="N7" s="334"/>
      <c r="O7" s="122"/>
    </row>
    <row r="8" spans="2:15" ht="14" x14ac:dyDescent="0.3">
      <c r="B8" s="270"/>
      <c r="C8" s="271"/>
      <c r="D8" s="128"/>
      <c r="E8" s="303"/>
      <c r="F8" s="304"/>
      <c r="G8" s="304"/>
      <c r="H8" s="109"/>
      <c r="I8" s="305"/>
      <c r="J8" s="306"/>
      <c r="K8" s="306"/>
      <c r="L8" s="306"/>
      <c r="M8" s="306"/>
      <c r="N8" s="307"/>
      <c r="O8" s="122"/>
    </row>
    <row r="9" spans="2:15" ht="14.25" customHeight="1" x14ac:dyDescent="0.3">
      <c r="B9" s="270"/>
      <c r="C9" s="271"/>
      <c r="D9" s="128"/>
      <c r="E9" s="303"/>
      <c r="F9" s="304"/>
      <c r="G9" s="304"/>
      <c r="H9" s="109"/>
      <c r="I9" s="308" t="s">
        <v>40</v>
      </c>
      <c r="J9" s="309"/>
      <c r="K9" s="314"/>
      <c r="L9" s="315"/>
      <c r="M9" s="315"/>
      <c r="N9" s="316"/>
      <c r="O9" s="122"/>
    </row>
    <row r="10" spans="2:15" ht="14" x14ac:dyDescent="0.3">
      <c r="B10" s="270"/>
      <c r="C10" s="271"/>
      <c r="D10" s="128"/>
      <c r="E10" s="303"/>
      <c r="F10" s="304"/>
      <c r="G10" s="304"/>
      <c r="H10" s="109"/>
      <c r="I10" s="310"/>
      <c r="J10" s="311"/>
      <c r="K10" s="317"/>
      <c r="L10" s="318"/>
      <c r="M10" s="318"/>
      <c r="N10" s="319"/>
      <c r="O10" s="122"/>
    </row>
    <row r="11" spans="2:15" ht="14" x14ac:dyDescent="0.3">
      <c r="B11" s="270"/>
      <c r="C11" s="271"/>
      <c r="D11" s="128"/>
      <c r="E11" s="303"/>
      <c r="F11" s="304"/>
      <c r="G11" s="304"/>
      <c r="H11" s="109"/>
      <c r="I11" s="310"/>
      <c r="J11" s="311"/>
      <c r="K11" s="317"/>
      <c r="L11" s="318"/>
      <c r="M11" s="318"/>
      <c r="N11" s="319"/>
      <c r="O11" s="122"/>
    </row>
    <row r="12" spans="2:15" ht="14" x14ac:dyDescent="0.3">
      <c r="B12" s="270"/>
      <c r="C12" s="271"/>
      <c r="D12" s="128"/>
      <c r="E12" s="303"/>
      <c r="F12" s="304"/>
      <c r="G12" s="304"/>
      <c r="H12" s="109"/>
      <c r="I12" s="312"/>
      <c r="J12" s="313"/>
      <c r="K12" s="320"/>
      <c r="L12" s="321"/>
      <c r="M12" s="321"/>
      <c r="N12" s="322"/>
      <c r="O12" s="122"/>
    </row>
    <row r="13" spans="2:15" ht="14" x14ac:dyDescent="0.3">
      <c r="B13" s="270"/>
      <c r="C13" s="271"/>
      <c r="D13" s="128"/>
      <c r="E13" s="303"/>
      <c r="F13" s="304"/>
      <c r="G13" s="304"/>
      <c r="H13" s="109"/>
      <c r="I13" s="335"/>
      <c r="J13" s="336"/>
      <c r="K13" s="336"/>
      <c r="L13" s="336"/>
      <c r="M13" s="336"/>
      <c r="N13" s="337"/>
      <c r="O13" s="122"/>
    </row>
    <row r="14" spans="2:15" ht="14" x14ac:dyDescent="0.3">
      <c r="B14" s="270"/>
      <c r="C14" s="271"/>
      <c r="D14" s="128"/>
      <c r="E14" s="303"/>
      <c r="F14" s="304"/>
      <c r="G14" s="304"/>
      <c r="H14" s="109"/>
      <c r="I14" s="338"/>
      <c r="J14" s="339"/>
      <c r="K14" s="339"/>
      <c r="L14" s="339"/>
      <c r="M14" s="339"/>
      <c r="N14" s="340"/>
      <c r="O14" s="122"/>
    </row>
    <row r="15" spans="2:15" ht="35.25" customHeight="1" x14ac:dyDescent="0.3">
      <c r="B15" s="341" t="s">
        <v>91</v>
      </c>
      <c r="C15" s="342"/>
      <c r="D15" s="255"/>
      <c r="E15" s="255"/>
      <c r="F15" s="255"/>
      <c r="G15" s="256"/>
      <c r="H15" s="109"/>
      <c r="I15" s="308" t="s">
        <v>41</v>
      </c>
      <c r="J15" s="309"/>
      <c r="K15" s="343"/>
      <c r="L15" s="344"/>
      <c r="M15" s="344"/>
      <c r="N15" s="345"/>
      <c r="O15" s="122"/>
    </row>
    <row r="16" spans="2:15" ht="14" x14ac:dyDescent="0.3">
      <c r="B16" s="352"/>
      <c r="C16" s="353"/>
      <c r="D16" s="353"/>
      <c r="E16" s="353"/>
      <c r="F16" s="353"/>
      <c r="G16" s="354"/>
      <c r="H16" s="109"/>
      <c r="I16" s="310"/>
      <c r="J16" s="311"/>
      <c r="K16" s="346"/>
      <c r="L16" s="347"/>
      <c r="M16" s="347"/>
      <c r="N16" s="348"/>
      <c r="O16" s="122"/>
    </row>
    <row r="17" spans="2:15" ht="14" x14ac:dyDescent="0.3">
      <c r="B17" s="355"/>
      <c r="C17" s="353"/>
      <c r="D17" s="353"/>
      <c r="E17" s="353"/>
      <c r="F17" s="353"/>
      <c r="G17" s="354"/>
      <c r="H17" s="109"/>
      <c r="I17" s="310"/>
      <c r="J17" s="311"/>
      <c r="K17" s="346"/>
      <c r="L17" s="347"/>
      <c r="M17" s="347"/>
      <c r="N17" s="348"/>
      <c r="O17" s="122"/>
    </row>
    <row r="18" spans="2:15" ht="14" x14ac:dyDescent="0.3">
      <c r="B18" s="355"/>
      <c r="C18" s="353"/>
      <c r="D18" s="353"/>
      <c r="E18" s="353"/>
      <c r="F18" s="353"/>
      <c r="G18" s="354"/>
      <c r="H18" s="109"/>
      <c r="I18" s="312"/>
      <c r="J18" s="313"/>
      <c r="K18" s="349"/>
      <c r="L18" s="350"/>
      <c r="M18" s="350"/>
      <c r="N18" s="351"/>
      <c r="O18" s="122"/>
    </row>
    <row r="19" spans="2:15" ht="14" x14ac:dyDescent="0.3">
      <c r="B19" s="355"/>
      <c r="C19" s="353"/>
      <c r="D19" s="353"/>
      <c r="E19" s="353"/>
      <c r="F19" s="353"/>
      <c r="G19" s="354"/>
      <c r="H19" s="109"/>
      <c r="I19" s="335"/>
      <c r="J19" s="336"/>
      <c r="K19" s="336"/>
      <c r="L19" s="336"/>
      <c r="M19" s="336"/>
      <c r="N19" s="337"/>
      <c r="O19" s="122"/>
    </row>
    <row r="20" spans="2:15" ht="14" x14ac:dyDescent="0.3">
      <c r="B20" s="355"/>
      <c r="C20" s="353"/>
      <c r="D20" s="353"/>
      <c r="E20" s="353"/>
      <c r="F20" s="353"/>
      <c r="G20" s="354"/>
      <c r="H20" s="109"/>
      <c r="I20" s="338"/>
      <c r="J20" s="339"/>
      <c r="K20" s="339"/>
      <c r="L20" s="339"/>
      <c r="M20" s="339"/>
      <c r="N20" s="340"/>
      <c r="O20" s="122"/>
    </row>
    <row r="21" spans="2:15" ht="14" x14ac:dyDescent="0.3">
      <c r="B21" s="355"/>
      <c r="C21" s="353"/>
      <c r="D21" s="353"/>
      <c r="E21" s="353"/>
      <c r="F21" s="353"/>
      <c r="G21" s="354"/>
      <c r="H21" s="109"/>
      <c r="I21" s="308" t="s">
        <v>42</v>
      </c>
      <c r="J21" s="309"/>
      <c r="K21" s="359"/>
      <c r="L21" s="315"/>
      <c r="M21" s="315"/>
      <c r="N21" s="316"/>
      <c r="O21" s="122"/>
    </row>
    <row r="22" spans="2:15" ht="14" x14ac:dyDescent="0.3">
      <c r="B22" s="355"/>
      <c r="C22" s="353"/>
      <c r="D22" s="353"/>
      <c r="E22" s="353"/>
      <c r="F22" s="353"/>
      <c r="G22" s="354"/>
      <c r="H22" s="109"/>
      <c r="I22" s="310"/>
      <c r="J22" s="311"/>
      <c r="K22" s="317"/>
      <c r="L22" s="318"/>
      <c r="M22" s="318"/>
      <c r="N22" s="319"/>
      <c r="O22" s="122"/>
    </row>
    <row r="23" spans="2:15" ht="14" x14ac:dyDescent="0.3">
      <c r="B23" s="355"/>
      <c r="C23" s="353"/>
      <c r="D23" s="353"/>
      <c r="E23" s="353"/>
      <c r="F23" s="353"/>
      <c r="G23" s="354"/>
      <c r="H23" s="109"/>
      <c r="I23" s="310"/>
      <c r="J23" s="311"/>
      <c r="K23" s="317"/>
      <c r="L23" s="318"/>
      <c r="M23" s="318"/>
      <c r="N23" s="319"/>
      <c r="O23" s="122"/>
    </row>
    <row r="24" spans="2:15" ht="14" x14ac:dyDescent="0.3">
      <c r="B24" s="355"/>
      <c r="C24" s="353"/>
      <c r="D24" s="353"/>
      <c r="E24" s="353"/>
      <c r="F24" s="353"/>
      <c r="G24" s="354"/>
      <c r="H24" s="109"/>
      <c r="I24" s="312"/>
      <c r="J24" s="313"/>
      <c r="K24" s="320"/>
      <c r="L24" s="321"/>
      <c r="M24" s="321"/>
      <c r="N24" s="322"/>
      <c r="O24" s="122"/>
    </row>
    <row r="25" spans="2:15" ht="14" x14ac:dyDescent="0.3">
      <c r="B25" s="355"/>
      <c r="C25" s="353"/>
      <c r="D25" s="353"/>
      <c r="E25" s="353"/>
      <c r="F25" s="353"/>
      <c r="G25" s="354"/>
      <c r="H25" s="109"/>
      <c r="I25" s="335"/>
      <c r="J25" s="336"/>
      <c r="K25" s="336"/>
      <c r="L25" s="336"/>
      <c r="M25" s="336"/>
      <c r="N25" s="337"/>
      <c r="O25" s="122"/>
    </row>
    <row r="26" spans="2:15" ht="14" x14ac:dyDescent="0.3">
      <c r="B26" s="355"/>
      <c r="C26" s="353"/>
      <c r="D26" s="353"/>
      <c r="E26" s="353"/>
      <c r="F26" s="353"/>
      <c r="G26" s="354"/>
      <c r="H26" s="109"/>
      <c r="I26" s="338"/>
      <c r="J26" s="339"/>
      <c r="K26" s="339"/>
      <c r="L26" s="339"/>
      <c r="M26" s="339"/>
      <c r="N26" s="340"/>
      <c r="O26" s="122"/>
    </row>
    <row r="27" spans="2:15" ht="14.25" customHeight="1" x14ac:dyDescent="0.3">
      <c r="B27" s="355"/>
      <c r="C27" s="353"/>
      <c r="D27" s="353"/>
      <c r="E27" s="353"/>
      <c r="F27" s="353"/>
      <c r="G27" s="354"/>
      <c r="H27" s="109"/>
      <c r="I27" s="360" t="s">
        <v>43</v>
      </c>
      <c r="J27" s="361"/>
      <c r="K27" s="366"/>
      <c r="L27" s="367"/>
      <c r="M27" s="367"/>
      <c r="N27" s="368"/>
      <c r="O27" s="122"/>
    </row>
    <row r="28" spans="2:15" ht="14" x14ac:dyDescent="0.3">
      <c r="B28" s="355"/>
      <c r="C28" s="353"/>
      <c r="D28" s="353"/>
      <c r="E28" s="353"/>
      <c r="F28" s="353"/>
      <c r="G28" s="354"/>
      <c r="H28" s="109"/>
      <c r="I28" s="362"/>
      <c r="J28" s="363"/>
      <c r="K28" s="369"/>
      <c r="L28" s="370"/>
      <c r="M28" s="370"/>
      <c r="N28" s="371"/>
      <c r="O28" s="122"/>
    </row>
    <row r="29" spans="2:15" ht="14" x14ac:dyDescent="0.3">
      <c r="B29" s="355"/>
      <c r="C29" s="353"/>
      <c r="D29" s="353"/>
      <c r="E29" s="353"/>
      <c r="F29" s="353"/>
      <c r="G29" s="354"/>
      <c r="H29" s="109"/>
      <c r="I29" s="362"/>
      <c r="J29" s="363"/>
      <c r="K29" s="369"/>
      <c r="L29" s="370"/>
      <c r="M29" s="370"/>
      <c r="N29" s="371"/>
      <c r="O29" s="122"/>
    </row>
    <row r="30" spans="2:15" ht="14" x14ac:dyDescent="0.3">
      <c r="B30" s="356"/>
      <c r="C30" s="357"/>
      <c r="D30" s="357"/>
      <c r="E30" s="357"/>
      <c r="F30" s="357"/>
      <c r="G30" s="358"/>
      <c r="H30" s="109"/>
      <c r="I30" s="364"/>
      <c r="J30" s="365"/>
      <c r="K30" s="372"/>
      <c r="L30" s="373"/>
      <c r="M30" s="373"/>
      <c r="N30" s="374"/>
      <c r="O30" s="122"/>
    </row>
    <row r="31" spans="2:15" ht="14" x14ac:dyDescent="0.3">
      <c r="B31" s="123"/>
      <c r="C31" s="109"/>
      <c r="D31" s="109"/>
      <c r="E31" s="109"/>
      <c r="F31" s="109"/>
      <c r="G31" s="109"/>
      <c r="H31" s="109"/>
      <c r="I31" s="124"/>
      <c r="J31" s="125"/>
      <c r="K31" s="126"/>
      <c r="L31" s="125"/>
      <c r="M31" s="125"/>
      <c r="N31" s="125"/>
    </row>
    <row r="32" spans="2:15" ht="14" x14ac:dyDescent="0.3">
      <c r="B32" s="127"/>
      <c r="C32" s="109"/>
      <c r="D32" s="109"/>
      <c r="E32" s="109"/>
      <c r="F32" s="109"/>
      <c r="G32" s="109"/>
      <c r="H32" s="109"/>
      <c r="I32" s="125"/>
      <c r="J32" s="125"/>
      <c r="K32" s="125"/>
      <c r="L32" s="125"/>
      <c r="M32" s="125"/>
      <c r="N32" s="125"/>
    </row>
    <row r="33" spans="9:14" ht="12.75" customHeight="1" x14ac:dyDescent="0.3">
      <c r="I33" s="125"/>
      <c r="J33" s="125"/>
      <c r="K33" s="125"/>
      <c r="L33" s="125"/>
      <c r="M33" s="125"/>
      <c r="N33" s="125"/>
    </row>
    <row r="34" spans="9:14" ht="12.75" customHeight="1" x14ac:dyDescent="0.3">
      <c r="I34" s="125"/>
      <c r="J34" s="125"/>
      <c r="K34" s="125"/>
      <c r="L34" s="125"/>
      <c r="M34" s="125"/>
      <c r="N34" s="125"/>
    </row>
  </sheetData>
  <mergeCells count="35">
    <mergeCell ref="I13:N14"/>
    <mergeCell ref="B14:C14"/>
    <mergeCell ref="B15:G15"/>
    <mergeCell ref="I15:J18"/>
    <mergeCell ref="K15:N18"/>
    <mergeCell ref="B16:G30"/>
    <mergeCell ref="I19:N20"/>
    <mergeCell ref="I21:J24"/>
    <mergeCell ref="K21:N24"/>
    <mergeCell ref="I25:N26"/>
    <mergeCell ref="I27:J30"/>
    <mergeCell ref="K27:N30"/>
    <mergeCell ref="E14:G14"/>
    <mergeCell ref="B13:C13"/>
    <mergeCell ref="E13:G13"/>
    <mergeCell ref="B1:J1"/>
    <mergeCell ref="B4:C4"/>
    <mergeCell ref="D4:E4"/>
    <mergeCell ref="H4:I4"/>
    <mergeCell ref="B7:C7"/>
    <mergeCell ref="E7:G7"/>
    <mergeCell ref="I7:N7"/>
    <mergeCell ref="B8:C8"/>
    <mergeCell ref="E8:G8"/>
    <mergeCell ref="I8:N8"/>
    <mergeCell ref="B9:C9"/>
    <mergeCell ref="E9:G9"/>
    <mergeCell ref="I9:J12"/>
    <mergeCell ref="K9:N12"/>
    <mergeCell ref="B10:C10"/>
    <mergeCell ref="E10:G10"/>
    <mergeCell ref="B11:C11"/>
    <mergeCell ref="E11:G11"/>
    <mergeCell ref="B12:C12"/>
    <mergeCell ref="E12:G12"/>
  </mergeCells>
  <dataValidations count="2">
    <dataValidation type="decimal" allowBlank="1" showInputMessage="1" showErrorMessage="1" sqref="E8:G14" xr:uid="{00000000-0002-0000-0500-000000000000}">
      <formula1>-10000</formula1>
      <formula2>10000</formula2>
    </dataValidation>
    <dataValidation type="list" allowBlank="1" showInputMessage="1" showErrorMessage="1" sqref="B8:C14" xr:uid="{00000000-0002-0000-0500-000001000000}">
      <formula1>"KG,1. Kl.,2. Kl., 3. Kl.,4. Kl.,5. Kl.,6. Kl.,EK,KK,FSK"</formula1>
    </dataValidation>
  </dataValidations>
  <pageMargins left="0.7" right="0.7" top="0.78740157499999996" bottom="0.78740157499999996" header="0.3" footer="0.3"/>
  <pageSetup paperSize="9" scale="5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125</vt:i4>
      </vt:variant>
    </vt:vector>
  </HeadingPairs>
  <TitlesOfParts>
    <vt:vector size="131" baseType="lpstr">
      <vt:lpstr>Hauptformular Klassenbildung</vt:lpstr>
      <vt:lpstr>Beispiel 1 kleine Schule</vt:lpstr>
      <vt:lpstr>Beispiel 2 grosse Schule</vt:lpstr>
      <vt:lpstr>Details zur Klassenbildung</vt:lpstr>
      <vt:lpstr>Beispiel Details</vt:lpstr>
      <vt:lpstr>Ausnahmeantrag</vt:lpstr>
      <vt:lpstr>AA_Begründung</vt:lpstr>
      <vt:lpstr>AA_KL_COL</vt:lpstr>
      <vt:lpstr>AA_Schulhaus_COL</vt:lpstr>
      <vt:lpstr>AA_Zus_Lek_COL</vt:lpstr>
      <vt:lpstr>DE_Anz_Kinder_COL</vt:lpstr>
      <vt:lpstr>DE_Anz_Kinder_tot_COL</vt:lpstr>
      <vt:lpstr>DE_Anz_KL_COL</vt:lpstr>
      <vt:lpstr>DE_Anzahl_EKIK_COL</vt:lpstr>
      <vt:lpstr>DE_Doppel_COL</vt:lpstr>
      <vt:lpstr>DE_KS_COL</vt:lpstr>
      <vt:lpstr>DE_Schulhaus_COL</vt:lpstr>
      <vt:lpstr>Ausnahmeantrag!Druckbereich</vt:lpstr>
      <vt:lpstr>'Details zur Klassenbildung'!Druckbereich</vt:lpstr>
      <vt:lpstr>'Hauptformular Klassenbildung'!Druckbereich</vt:lpstr>
      <vt:lpstr>EK_AA</vt:lpstr>
      <vt:lpstr>EK_KL</vt:lpstr>
      <vt:lpstr>EK_KlLekt</vt:lpstr>
      <vt:lpstr>EK_Lekt</vt:lpstr>
      <vt:lpstr>EK_PICTSLekt</vt:lpstr>
      <vt:lpstr>EK_SOSLekt</vt:lpstr>
      <vt:lpstr>EK_ZALekt</vt:lpstr>
      <vt:lpstr>EK_ZLektMR</vt:lpstr>
      <vt:lpstr>EK1_SuS</vt:lpstr>
      <vt:lpstr>EK2_SuS</vt:lpstr>
      <vt:lpstr>FSK_AA</vt:lpstr>
      <vt:lpstr>FSK_KL</vt:lpstr>
      <vt:lpstr>FSK_KlLekt</vt:lpstr>
      <vt:lpstr>FSK_Lekt</vt:lpstr>
      <vt:lpstr>FSK_PICTSLekt</vt:lpstr>
      <vt:lpstr>FSK_SOSLekt</vt:lpstr>
      <vt:lpstr>FSK_SuS</vt:lpstr>
      <vt:lpstr>FSK_ZALekt</vt:lpstr>
      <vt:lpstr>FSK_ZLektMI</vt:lpstr>
      <vt:lpstr>FSK_ZLektMR</vt:lpstr>
      <vt:lpstr>Gemeinde</vt:lpstr>
      <vt:lpstr>KG_AA</vt:lpstr>
      <vt:lpstr>KG_KL</vt:lpstr>
      <vt:lpstr>KG_KlLekt</vt:lpstr>
      <vt:lpstr>KG_Lekt</vt:lpstr>
      <vt:lpstr>KG_PICTSLekt</vt:lpstr>
      <vt:lpstr>KG_SOSLekt</vt:lpstr>
      <vt:lpstr>KG_ZALekt</vt:lpstr>
      <vt:lpstr>KG1_SuS</vt:lpstr>
      <vt:lpstr>KG2_SuS</vt:lpstr>
      <vt:lpstr>KK_AA</vt:lpstr>
      <vt:lpstr>KK_KL</vt:lpstr>
      <vt:lpstr>KK_KlLekt</vt:lpstr>
      <vt:lpstr>KK_Lekt</vt:lpstr>
      <vt:lpstr>KK_PICTSLekt</vt:lpstr>
      <vt:lpstr>KK_SOSLekt</vt:lpstr>
      <vt:lpstr>KK_ZALekt</vt:lpstr>
      <vt:lpstr>KK_ZLektMR</vt:lpstr>
      <vt:lpstr>KK2_SuS</vt:lpstr>
      <vt:lpstr>KK3_SuS</vt:lpstr>
      <vt:lpstr>KK4_SuS</vt:lpstr>
      <vt:lpstr>KK5_SuS</vt:lpstr>
      <vt:lpstr>KK6_SuS</vt:lpstr>
      <vt:lpstr>PS1_AA</vt:lpstr>
      <vt:lpstr>PS1_KL_ES</vt:lpstr>
      <vt:lpstr>PS1_KL_MS</vt:lpstr>
      <vt:lpstr>PS1_KlLekt</vt:lpstr>
      <vt:lpstr>PS1_Lekt</vt:lpstr>
      <vt:lpstr>PS1_MJKEnt</vt:lpstr>
      <vt:lpstr>PS1_PICTSLekt</vt:lpstr>
      <vt:lpstr>PS1_SOSLekt</vt:lpstr>
      <vt:lpstr>PS1_SuS</vt:lpstr>
      <vt:lpstr>PS1_ZALekt</vt:lpstr>
      <vt:lpstr>PS1_ZLektMR</vt:lpstr>
      <vt:lpstr>PS2_AA</vt:lpstr>
      <vt:lpstr>PS2_KL_ES</vt:lpstr>
      <vt:lpstr>PS2_KL_MS</vt:lpstr>
      <vt:lpstr>PS2_KlLekt</vt:lpstr>
      <vt:lpstr>PS2_Lekt</vt:lpstr>
      <vt:lpstr>PS2_MJKEnt</vt:lpstr>
      <vt:lpstr>PS2_PICTSLekt</vt:lpstr>
      <vt:lpstr>PS2_SOSLekt</vt:lpstr>
      <vt:lpstr>PS2_SuS</vt:lpstr>
      <vt:lpstr>PS2_ZALekt</vt:lpstr>
      <vt:lpstr>PS2_ZLektMR</vt:lpstr>
      <vt:lpstr>PS3_AA</vt:lpstr>
      <vt:lpstr>PS3_KL_ES</vt:lpstr>
      <vt:lpstr>PS3_KL_MS</vt:lpstr>
      <vt:lpstr>PS3_KlLekt</vt:lpstr>
      <vt:lpstr>PS3_Lekt</vt:lpstr>
      <vt:lpstr>PS3_MJKEnt</vt:lpstr>
      <vt:lpstr>PS3_PICTSLekt</vt:lpstr>
      <vt:lpstr>PS3_SOSLekt</vt:lpstr>
      <vt:lpstr>PS3_SuS</vt:lpstr>
      <vt:lpstr>PS3_ZALekt</vt:lpstr>
      <vt:lpstr>PS3_ZLektMR</vt:lpstr>
      <vt:lpstr>PS4_AA</vt:lpstr>
      <vt:lpstr>PS4_KL_ES</vt:lpstr>
      <vt:lpstr>PS4_KL_MS</vt:lpstr>
      <vt:lpstr>PS4_KlLekt</vt:lpstr>
      <vt:lpstr>PS4_Lekt</vt:lpstr>
      <vt:lpstr>PS4_MJKEnt</vt:lpstr>
      <vt:lpstr>PS4_PICTSLekt</vt:lpstr>
      <vt:lpstr>PS4_SOSLekt</vt:lpstr>
      <vt:lpstr>PS4_SuS</vt:lpstr>
      <vt:lpstr>PS4_ZALekt</vt:lpstr>
      <vt:lpstr>PS4_ZLektMR</vt:lpstr>
      <vt:lpstr>PS5_AA</vt:lpstr>
      <vt:lpstr>PS5_KL_ES</vt:lpstr>
      <vt:lpstr>PS5_KL_MS</vt:lpstr>
      <vt:lpstr>PS5_KlLekt</vt:lpstr>
      <vt:lpstr>PS5_Lekt</vt:lpstr>
      <vt:lpstr>PS5_MJKEnt</vt:lpstr>
      <vt:lpstr>PS5_PICTSLekt</vt:lpstr>
      <vt:lpstr>PS5_SOSLekt</vt:lpstr>
      <vt:lpstr>PS5_SuS</vt:lpstr>
      <vt:lpstr>PS5_ZALekt</vt:lpstr>
      <vt:lpstr>PS5_ZLektMR</vt:lpstr>
      <vt:lpstr>PS6_AA</vt:lpstr>
      <vt:lpstr>PS6_KL_ES</vt:lpstr>
      <vt:lpstr>PS6_KL_MS</vt:lpstr>
      <vt:lpstr>PS6_KlLekt</vt:lpstr>
      <vt:lpstr>PS6_Lekt</vt:lpstr>
      <vt:lpstr>PS6_MJKEnt</vt:lpstr>
      <vt:lpstr>PS6_PICTSLekt</vt:lpstr>
      <vt:lpstr>PS6_SOSLekt</vt:lpstr>
      <vt:lpstr>PS6_SuS</vt:lpstr>
      <vt:lpstr>PS6_ZALekt</vt:lpstr>
      <vt:lpstr>PS6_ZLektMI</vt:lpstr>
      <vt:lpstr>PS6_ZLektMR</vt:lpstr>
      <vt:lpstr>Rekt_vom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Kanton BL Vorlage Excel querformat</dc:title>
  <dc:creator>Mangold, Sonja BKSD</dc:creator>
  <cp:lastModifiedBy>Rigo-Weber, Corinne BKSD</cp:lastModifiedBy>
  <cp:lastPrinted>2026-01-22T13:07:38Z</cp:lastPrinted>
  <dcterms:created xsi:type="dcterms:W3CDTF">2016-11-23T10:28:22Z</dcterms:created>
  <dcterms:modified xsi:type="dcterms:W3CDTF">2026-02-11T07:11:38Z</dcterms:modified>
</cp:coreProperties>
</file>