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vs_neu\06 SoPä\01 SpezFö\Logopädie\Rechnungswesen\Formulare\Formulare aktuell\"/>
    </mc:Choice>
  </mc:AlternateContent>
  <bookViews>
    <workbookView xWindow="18285" yWindow="26985" windowWidth="14715" windowHeight="12180"/>
  </bookViews>
  <sheets>
    <sheet name="Tabelle1" sheetId="1" r:id="rId1"/>
  </sheets>
  <definedNames>
    <definedName name="_xlnm.Print_Area" localSheetId="0">Tabelle1!$A$1:$N$46</definedName>
    <definedName name="Z_E1DFFC89_E9CC_4045_B8A7_DEBD7771C102_.wvu.PrintArea" localSheetId="0" hidden="1">Tabelle1!$A$1:$N$46</definedName>
  </definedNames>
  <calcPr calcId="162913"/>
  <customWorkbookViews>
    <customWorkbookView name="Baumann, Marlies BKSD - Persönliche Ansicht" guid="{E1DFFC89-E9CC-4045-B8A7-DEBD7771C102}" mergeInterval="0" personalView="1" maximized="1" xWindow="1912" yWindow="-8" windowWidth="1936" windowHeight="1096" activeSheetId="1"/>
  </customWorkbookViews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9" i="1"/>
  <c r="J24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9" i="1"/>
  <c r="J20" i="1" l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K24" i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19" i="1"/>
  <c r="K19" i="1" s="1"/>
  <c r="L19" i="1" s="1"/>
  <c r="N23" i="1" l="1"/>
  <c r="N28" i="1"/>
  <c r="N25" i="1"/>
  <c r="N21" i="1"/>
  <c r="N31" i="1"/>
  <c r="N29" i="1"/>
  <c r="N27" i="1"/>
  <c r="N32" i="1"/>
  <c r="N24" i="1"/>
  <c r="N22" i="1"/>
  <c r="N20" i="1"/>
  <c r="N33" i="1"/>
  <c r="N26" i="1"/>
  <c r="N30" i="1"/>
  <c r="N34" i="1" l="1"/>
  <c r="M35" i="1" s="1"/>
  <c r="N19" i="1"/>
</calcChain>
</file>

<file path=xl/sharedStrings.xml><?xml version="1.0" encoding="utf-8"?>
<sst xmlns="http://schemas.openxmlformats.org/spreadsheetml/2006/main" count="42" uniqueCount="38">
  <si>
    <t>Name Schülerin/Schüler</t>
  </si>
  <si>
    <t>Anzahl Lektionen</t>
  </si>
  <si>
    <t>Bruttojahreslohn**</t>
  </si>
  <si>
    <t>Logopädischer Dienst:</t>
  </si>
  <si>
    <t>Muster Hansli</t>
  </si>
  <si>
    <t>Elisa Muster</t>
  </si>
  <si>
    <t>Therapiekosten</t>
  </si>
  <si>
    <t>Total Kosten</t>
  </si>
  <si>
    <t>Total</t>
  </si>
  <si>
    <t>Logopädische Massnahmen dürfen nur nach vorliegen einer gültigen Kostengutsprache in Rechnung gestellt werden.</t>
  </si>
  <si>
    <t>Therapie</t>
  </si>
  <si>
    <t>Abrechnungsperiode*</t>
  </si>
  <si>
    <t>Administrationsbeitrag
(12.50 CHF pro Lektion)</t>
  </si>
  <si>
    <t>Kosten pro Lektion
(gemäss Lohnkosten)</t>
  </si>
  <si>
    <t>Personen-ID Therapeutin / Therapeut</t>
  </si>
  <si>
    <t xml:space="preserve">Datum: </t>
  </si>
  <si>
    <t>https://www.baselland.ch/politik-und-behorden/direktionen/finanz-und-kirchendirektion/personalamt/arbeiten-beim-kanton-bl/lohn-und-zulagen/lohntabellen</t>
  </si>
  <si>
    <t xml:space="preserve">Bankverbindung Gemeinde: </t>
  </si>
  <si>
    <t xml:space="preserve"> (Bitte  PC- oder Bankkonto der Gemeinde angeben)</t>
  </si>
  <si>
    <t>Name Therapeutin / Therapeut</t>
  </si>
  <si>
    <t>Total Lohnkosten
(inkl. 16% Sozialbeiträge)</t>
  </si>
  <si>
    <t>Wohnort Schülerin/Schüler (optional)</t>
  </si>
  <si>
    <t>Unterschrift Leitung Logopädischer Dienst:</t>
  </si>
  <si>
    <t>Musterdorf</t>
  </si>
  <si>
    <t>Unterschrift Amt für Volksschulen:</t>
  </si>
  <si>
    <t>Abklärung</t>
  </si>
  <si>
    <t>Kontrolle</t>
  </si>
  <si>
    <t xml:space="preserve"> </t>
  </si>
  <si>
    <t>Art der Logopädischen Massnahme (Abklärung, Therapie)</t>
  </si>
  <si>
    <r>
      <t xml:space="preserve">Gesetzliche Grundlage:     
</t>
    </r>
    <r>
      <rPr>
        <sz val="8"/>
        <rFont val="Arial"/>
        <family val="2"/>
      </rPr>
      <t xml:space="preserve">Verordnung über den Förderunterricht in Sprachentwicklung und Kommunikation (SGS 640.81) 
§9 Absatz 2: Die Lohnkosten für die Logopädie auf der Sekundarstufe I und II gehen zu Lasten des Kantons 
§9 Absatz 4: Die Gemeinden stellen semesterweise Rechnung an das Amt für Volksschulen.
</t>
    </r>
    <r>
      <rPr>
        <sz val="8"/>
        <color rgb="FFFF0000"/>
        <rFont val="Arial"/>
        <family val="2"/>
      </rPr>
      <t xml:space="preserve">
</t>
    </r>
    <r>
      <rPr>
        <sz val="8"/>
        <rFont val="Arial"/>
        <family val="2"/>
      </rPr>
      <t xml:space="preserve">
</t>
    </r>
  </si>
  <si>
    <t xml:space="preserve">** Bruttolohn gemäss Lohnsystem des Kantons Basel-Landschaft:  </t>
  </si>
  <si>
    <t>Bruttomonatslohn 100%</t>
  </si>
  <si>
    <t>Abrechnung  Logopädische Massnahmen und Administration Integrative Sonderschulung</t>
  </si>
  <si>
    <t>Zuweisungsschlüssel: BL53880000</t>
  </si>
  <si>
    <t>1.1.2022-30.06.2022</t>
  </si>
  <si>
    <r>
      <t xml:space="preserve">* Die Abrechnungsperiode (Datum) bezieht sich auf das Semester. </t>
    </r>
    <r>
      <rPr>
        <b/>
        <sz val="10"/>
        <color theme="1"/>
        <rFont val="Arial"/>
        <family val="2"/>
      </rPr>
      <t>Die Stichdaten</t>
    </r>
    <r>
      <rPr>
        <sz val="10"/>
        <color theme="1"/>
        <rFont val="Arial"/>
        <family val="2"/>
      </rPr>
      <t xml:space="preserve"> für die Abrechnungen sind</t>
    </r>
    <r>
      <rPr>
        <b/>
        <sz val="10"/>
        <color theme="1"/>
        <rFont val="Arial"/>
        <family val="2"/>
      </rPr>
      <t xml:space="preserve"> 30.06</t>
    </r>
    <r>
      <rPr>
        <sz val="10"/>
        <color theme="1"/>
        <rFont val="Arial"/>
        <family val="2"/>
      </rPr>
      <t xml:space="preserve">. mit dem Abgabetermin bis 17.07. und </t>
    </r>
    <r>
      <rPr>
        <b/>
        <sz val="10"/>
        <color theme="1"/>
        <rFont val="Arial"/>
        <family val="2"/>
      </rPr>
      <t xml:space="preserve">31.12. </t>
    </r>
    <r>
      <rPr>
        <sz val="10"/>
        <color theme="1"/>
        <rFont val="Arial"/>
        <family val="2"/>
      </rPr>
      <t>mit dem Abgabetermin bis 8.01.</t>
    </r>
  </si>
  <si>
    <t>bksd.sonderpaedagogik@bl.ch</t>
  </si>
  <si>
    <r>
      <rPr>
        <sz val="12"/>
        <color theme="1"/>
        <rFont val="Arial"/>
        <family val="2"/>
      </rPr>
      <t>Das mit beiden Unterschriften versehene, vollständig ausgefüllte Formular einsenden an:</t>
    </r>
    <r>
      <rPr>
        <b/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</si>
</sst>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CHF&quot;\ * #,##0.00_ ;_ &quot;CHF&quot;\ * \-#,##0.00_ ;_ &quot;CHF&quot;\ * &quot;-&quot;??_ ;_ @_ "/>
    <numFmt numFmtId="43" formatCode="_ * #,##0.00_ ;_ * \-#,##0.00_ ;_ * &quot;-&quot;??_ ;_ @_ "/>
  </numFmts>
  <fonts count="2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D9C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Border="1" applyProtection="1"/>
    <xf numFmtId="0" fontId="2" fillId="0" borderId="0" xfId="0" applyFont="1" applyFill="1" applyProtection="1"/>
    <xf numFmtId="0" fontId="5" fillId="0" borderId="0" xfId="0" applyFont="1" applyFill="1"/>
    <xf numFmtId="0" fontId="5" fillId="0" borderId="0" xfId="0" applyFont="1"/>
    <xf numFmtId="0" fontId="5" fillId="0" borderId="0" xfId="0" applyFont="1" applyBorder="1" applyAlignment="1" applyProtection="1">
      <protection locked="0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 applyProtection="1">
      <alignment horizontal="center"/>
    </xf>
    <xf numFmtId="2" fontId="5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7" fillId="0" borderId="5" xfId="0" applyFont="1" applyBorder="1"/>
    <xf numFmtId="0" fontId="5" fillId="0" borderId="1" xfId="0" applyFont="1" applyBorder="1" applyAlignment="1">
      <alignment horizontal="left" textRotation="90"/>
    </xf>
    <xf numFmtId="0" fontId="5" fillId="0" borderId="1" xfId="0" applyFont="1" applyBorder="1" applyAlignment="1">
      <alignment horizontal="left" textRotation="90" wrapText="1"/>
    </xf>
    <xf numFmtId="0" fontId="9" fillId="0" borderId="0" xfId="0" applyFont="1" applyFill="1"/>
    <xf numFmtId="0" fontId="6" fillId="2" borderId="2" xfId="0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left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>
      <alignment horizontal="left" textRotation="90" wrapText="1"/>
    </xf>
    <xf numFmtId="0" fontId="5" fillId="4" borderId="1" xfId="0" applyFont="1" applyFill="1" applyBorder="1" applyAlignment="1">
      <alignment horizontal="left" textRotation="90"/>
    </xf>
    <xf numFmtId="44" fontId="5" fillId="4" borderId="3" xfId="0" applyNumberFormat="1" applyFont="1" applyFill="1" applyBorder="1" applyAlignment="1">
      <alignment horizontal="right"/>
    </xf>
    <xf numFmtId="44" fontId="5" fillId="4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" fontId="5" fillId="4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4" fontId="5" fillId="4" borderId="1" xfId="0" applyNumberFormat="1" applyFont="1" applyFill="1" applyBorder="1" applyAlignment="1" applyProtection="1">
      <alignment horizontal="right"/>
    </xf>
    <xf numFmtId="44" fontId="13" fillId="0" borderId="0" xfId="0" applyNumberFormat="1" applyFont="1" applyFill="1"/>
    <xf numFmtId="0" fontId="4" fillId="0" borderId="0" xfId="1" applyFill="1"/>
    <xf numFmtId="4" fontId="6" fillId="2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1" fontId="5" fillId="0" borderId="0" xfId="0" applyNumberFormat="1" applyFont="1" applyFill="1"/>
    <xf numFmtId="1" fontId="5" fillId="0" borderId="0" xfId="0" applyNumberFormat="1" applyFont="1" applyFill="1" applyAlignment="1">
      <alignment horizontal="right"/>
    </xf>
    <xf numFmtId="0" fontId="14" fillId="0" borderId="0" xfId="0" applyFont="1"/>
    <xf numFmtId="0" fontId="4" fillId="0" borderId="0" xfId="1" applyFill="1" applyAlignment="1">
      <alignment wrapText="1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/>
    <xf numFmtId="0" fontId="5" fillId="0" borderId="0" xfId="0" applyFont="1" applyBorder="1" applyAlignment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6" fillId="0" borderId="0" xfId="0" applyFont="1" applyFill="1"/>
    <xf numFmtId="14" fontId="5" fillId="3" borderId="3" xfId="0" applyNumberFormat="1" applyFont="1" applyFill="1" applyBorder="1" applyAlignment="1" applyProtection="1">
      <alignment horizontal="left"/>
      <protection locked="0"/>
    </xf>
    <xf numFmtId="0" fontId="5" fillId="3" borderId="8" xfId="0" applyFont="1" applyFill="1" applyBorder="1" applyProtection="1"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8" fillId="0" borderId="0" xfId="0" applyFont="1" applyFill="1" applyAlignment="1">
      <alignment horizontal="center"/>
    </xf>
    <xf numFmtId="0" fontId="18" fillId="0" borderId="0" xfId="0" applyFont="1" applyFill="1"/>
    <xf numFmtId="0" fontId="5" fillId="0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43" fontId="6" fillId="2" borderId="2" xfId="2" applyFont="1" applyFill="1" applyBorder="1" applyAlignment="1">
      <alignment horizontal="left"/>
    </xf>
    <xf numFmtId="4" fontId="5" fillId="4" borderId="3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left"/>
    </xf>
    <xf numFmtId="2" fontId="5" fillId="3" borderId="3" xfId="0" applyNumberFormat="1" applyFont="1" applyFill="1" applyBorder="1" applyAlignment="1" applyProtection="1">
      <alignment horizontal="right"/>
      <protection locked="0"/>
    </xf>
    <xf numFmtId="43" fontId="5" fillId="3" borderId="9" xfId="2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8" xfId="0" applyFont="1" applyFill="1" applyBorder="1" applyAlignment="1" applyProtection="1">
      <alignment horizontal="center"/>
      <protection locked="0"/>
    </xf>
    <xf numFmtId="44" fontId="5" fillId="0" borderId="6" xfId="0" applyNumberFormat="1" applyFont="1" applyBorder="1" applyAlignment="1">
      <alignment horizontal="right"/>
    </xf>
    <xf numFmtId="44" fontId="5" fillId="0" borderId="7" xfId="0" applyNumberFormat="1" applyFont="1" applyBorder="1" applyAlignment="1">
      <alignment horizontal="right"/>
    </xf>
    <xf numFmtId="0" fontId="1" fillId="5" borderId="10" xfId="0" applyFont="1" applyFill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/>
    </xf>
    <xf numFmtId="0" fontId="9" fillId="0" borderId="0" xfId="0" applyFont="1" applyFill="1" applyAlignment="1">
      <alignment horizontal="left" vertical="top"/>
    </xf>
    <xf numFmtId="0" fontId="4" fillId="0" borderId="0" xfId="1" applyFill="1" applyAlignment="1">
      <alignment horizontal="center" wrapText="1"/>
    </xf>
    <xf numFmtId="0" fontId="5" fillId="3" borderId="4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vertical="top"/>
    </xf>
    <xf numFmtId="0" fontId="22" fillId="0" borderId="0" xfId="1" applyFont="1"/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BD9C9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ksd.sonderpaedagogik@bl.ch" TargetMode="External"/><Relationship Id="rId2" Type="http://schemas.openxmlformats.org/officeDocument/2006/relationships/hyperlink" Target="https://www.baselland.ch/politik-und-behorden/direktionen/finanz-und-kirchendirektion/personalamt/arbeiten-beim-kanton-bl/lohn-und-zulagen/lohntabellen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zoomScale="77" zoomScaleNormal="77" zoomScaleSheetLayoutView="78" zoomScalePageLayoutView="77" workbookViewId="0">
      <selection activeCell="C41" sqref="C41"/>
    </sheetView>
  </sheetViews>
  <sheetFormatPr baseColWidth="10" defaultRowHeight="14.25" x14ac:dyDescent="0.2"/>
  <cols>
    <col min="1" max="1" width="27.7109375" style="4" customWidth="1"/>
    <col min="2" max="2" width="32.28515625" style="4" customWidth="1"/>
    <col min="3" max="3" width="32" style="4" customWidth="1"/>
    <col min="4" max="4" width="22.28515625" style="4" customWidth="1"/>
    <col min="5" max="5" width="28" style="4" customWidth="1"/>
    <col min="6" max="6" width="10.7109375" style="4" customWidth="1"/>
    <col min="7" max="7" width="13.42578125" style="4" bestFit="1" customWidth="1"/>
    <col min="8" max="8" width="8.5703125" style="4" bestFit="1" customWidth="1"/>
    <col min="9" max="9" width="11" style="4" bestFit="1" customWidth="1"/>
    <col min="10" max="10" width="14" style="4" bestFit="1" customWidth="1"/>
    <col min="11" max="11" width="8.7109375" style="4" customWidth="1"/>
    <col min="12" max="12" width="12" style="4" bestFit="1" customWidth="1"/>
    <col min="13" max="13" width="10.7109375" style="4" bestFit="1" customWidth="1"/>
    <col min="14" max="14" width="18.28515625" style="3" bestFit="1" customWidth="1"/>
    <col min="15" max="16384" width="11.42578125" style="4"/>
  </cols>
  <sheetData>
    <row r="1" spans="1:2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2" x14ac:dyDescent="0.2">
      <c r="A2" s="62" t="s">
        <v>32</v>
      </c>
      <c r="B2" s="63"/>
      <c r="C2" s="63"/>
      <c r="D2" s="63"/>
      <c r="E2" s="63"/>
      <c r="F2" s="63"/>
      <c r="G2" s="63"/>
      <c r="H2" s="64"/>
      <c r="I2" s="64"/>
      <c r="J2" s="64"/>
      <c r="K2" s="64"/>
      <c r="L2" s="64"/>
      <c r="M2" s="64"/>
      <c r="N2" s="65"/>
    </row>
    <row r="3" spans="1:22" x14ac:dyDescent="0.2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22" ht="18" x14ac:dyDescent="0.25">
      <c r="A4" s="48"/>
      <c r="B4" s="48"/>
      <c r="C4" s="48"/>
      <c r="D4" s="74" t="s">
        <v>33</v>
      </c>
      <c r="E4" s="74"/>
      <c r="F4" s="48"/>
      <c r="G4" s="48"/>
      <c r="H4" s="48"/>
      <c r="I4" s="48"/>
      <c r="J4" s="48"/>
      <c r="K4" s="48"/>
      <c r="L4" s="48"/>
      <c r="M4" s="48"/>
      <c r="N4" s="48"/>
    </row>
    <row r="5" spans="1:2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2" ht="15.75" thickBot="1" x14ac:dyDescent="0.3">
      <c r="A6" s="2" t="s">
        <v>3</v>
      </c>
      <c r="B6" s="73"/>
      <c r="C6" s="73"/>
      <c r="D6" s="39"/>
      <c r="E6" s="38"/>
      <c r="F6" s="5"/>
      <c r="G6" s="5"/>
      <c r="H6" s="5"/>
      <c r="I6" s="6"/>
      <c r="J6" s="6"/>
      <c r="K6" s="3"/>
      <c r="L6" s="3"/>
      <c r="M6" s="3"/>
    </row>
    <row r="7" spans="1:22" x14ac:dyDescent="0.2">
      <c r="A7" s="3"/>
      <c r="B7" s="3"/>
      <c r="C7" s="3"/>
      <c r="D7" s="3"/>
      <c r="E7" s="3"/>
      <c r="F7" s="3"/>
      <c r="G7" s="7"/>
      <c r="H7" s="7"/>
      <c r="I7" s="7"/>
      <c r="J7" s="7" t="s">
        <v>27</v>
      </c>
      <c r="K7" s="3"/>
      <c r="L7" s="3"/>
      <c r="M7" s="3"/>
    </row>
    <row r="8" spans="1:22" x14ac:dyDescent="0.2">
      <c r="A8" s="15"/>
      <c r="B8" s="69" t="s">
        <v>29</v>
      </c>
      <c r="C8" s="69"/>
      <c r="D8" s="69"/>
      <c r="E8" s="70"/>
      <c r="F8" s="70"/>
      <c r="G8" s="70"/>
      <c r="H8" s="70"/>
      <c r="I8" s="71"/>
      <c r="J8" s="71"/>
      <c r="K8" s="71"/>
      <c r="L8" s="71"/>
      <c r="M8" s="71"/>
      <c r="N8" s="71"/>
    </row>
    <row r="9" spans="1:22" x14ac:dyDescent="0.2">
      <c r="A9" s="15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</row>
    <row r="10" spans="1:22" x14ac:dyDescent="0.2">
      <c r="A10" s="15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22" x14ac:dyDescent="0.2">
      <c r="A11" s="15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22" ht="15" x14ac:dyDescent="0.25">
      <c r="A12" s="15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S12" s="3"/>
      <c r="T12" s="51"/>
      <c r="U12" s="3"/>
      <c r="V12" s="3"/>
    </row>
    <row r="13" spans="1:22" x14ac:dyDescent="0.2">
      <c r="A13" s="49" t="s">
        <v>9</v>
      </c>
      <c r="B13" s="15"/>
      <c r="C13" s="15"/>
      <c r="D13" s="15"/>
      <c r="E13" s="15"/>
      <c r="F13" s="15"/>
      <c r="G13" s="15"/>
      <c r="H13" s="15"/>
      <c r="I13" s="42" t="s">
        <v>25</v>
      </c>
      <c r="J13" s="15"/>
      <c r="K13" s="15"/>
      <c r="L13" s="15"/>
      <c r="M13" s="15"/>
      <c r="N13" s="15"/>
      <c r="S13" s="3"/>
      <c r="T13" s="3"/>
      <c r="U13" s="3"/>
      <c r="V13" s="3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42" t="s">
        <v>10</v>
      </c>
      <c r="J14" s="15"/>
      <c r="K14" s="15"/>
      <c r="L14" s="15"/>
      <c r="M14" s="15"/>
      <c r="N14" s="15"/>
      <c r="S14" s="3"/>
      <c r="T14" s="3"/>
      <c r="U14" s="3"/>
      <c r="V14" s="3"/>
    </row>
    <row r="15" spans="1:22" ht="15" x14ac:dyDescent="0.25">
      <c r="A15" s="37" t="s">
        <v>35</v>
      </c>
      <c r="B15" s="15"/>
      <c r="C15" s="15"/>
      <c r="D15" s="15"/>
      <c r="E15" s="15"/>
      <c r="F15" s="29"/>
      <c r="G15" s="15"/>
      <c r="H15" s="15"/>
      <c r="I15" s="42" t="s">
        <v>26</v>
      </c>
      <c r="J15" s="15"/>
      <c r="K15" s="15"/>
      <c r="L15" s="15"/>
      <c r="M15" s="15"/>
      <c r="N15" s="15"/>
      <c r="S15" s="3"/>
      <c r="T15" s="3"/>
      <c r="U15" s="3"/>
      <c r="V15" s="3"/>
    </row>
    <row r="16" spans="1:22" ht="18" customHeight="1" x14ac:dyDescent="0.25">
      <c r="A16" s="37" t="s">
        <v>30</v>
      </c>
      <c r="B16" s="15"/>
      <c r="C16" s="15"/>
      <c r="D16" s="72" t="s">
        <v>16</v>
      </c>
      <c r="E16" s="72"/>
      <c r="F16" s="72"/>
      <c r="G16" s="72"/>
      <c r="H16" s="72"/>
      <c r="I16" s="72"/>
      <c r="J16" s="72"/>
      <c r="K16" s="72"/>
      <c r="L16" s="72"/>
      <c r="M16" s="72"/>
      <c r="N16" s="35"/>
      <c r="R16" s="3"/>
      <c r="S16" s="3"/>
      <c r="T16" s="3"/>
      <c r="U16" s="3"/>
    </row>
    <row r="17" spans="1:26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S17" s="3"/>
      <c r="T17" s="33"/>
      <c r="U17" s="31"/>
      <c r="V17" s="75"/>
      <c r="W17" s="75"/>
      <c r="X17" s="75"/>
      <c r="Y17" s="75"/>
      <c r="Z17" s="75"/>
    </row>
    <row r="18" spans="1:26" ht="189" x14ac:dyDescent="0.2">
      <c r="A18" s="13" t="s">
        <v>11</v>
      </c>
      <c r="B18" s="13" t="s">
        <v>0</v>
      </c>
      <c r="C18" s="14" t="s">
        <v>21</v>
      </c>
      <c r="D18" s="13" t="s">
        <v>14</v>
      </c>
      <c r="E18" s="13" t="s">
        <v>19</v>
      </c>
      <c r="F18" s="13" t="s">
        <v>31</v>
      </c>
      <c r="G18" s="19" t="s">
        <v>2</v>
      </c>
      <c r="H18" s="13" t="s">
        <v>1</v>
      </c>
      <c r="I18" s="14" t="s">
        <v>28</v>
      </c>
      <c r="J18" s="19" t="s">
        <v>20</v>
      </c>
      <c r="K18" s="19" t="s">
        <v>13</v>
      </c>
      <c r="L18" s="20" t="s">
        <v>6</v>
      </c>
      <c r="M18" s="19" t="s">
        <v>12</v>
      </c>
      <c r="N18" s="20" t="s">
        <v>7</v>
      </c>
      <c r="S18" s="3"/>
      <c r="T18" s="33"/>
      <c r="U18" s="31"/>
      <c r="V18" s="75"/>
      <c r="W18" s="75"/>
      <c r="X18" s="75"/>
      <c r="Y18" s="75"/>
      <c r="Z18" s="75"/>
    </row>
    <row r="19" spans="1:26" ht="15.75" thickBot="1" x14ac:dyDescent="0.25">
      <c r="A19" s="16" t="s">
        <v>34</v>
      </c>
      <c r="B19" s="16" t="s">
        <v>4</v>
      </c>
      <c r="C19" s="16" t="s">
        <v>23</v>
      </c>
      <c r="D19" s="16">
        <v>123456</v>
      </c>
      <c r="E19" s="16" t="s">
        <v>5</v>
      </c>
      <c r="F19" s="52">
        <v>8527.2000000000007</v>
      </c>
      <c r="G19" s="17">
        <f>SUM(F19*13)</f>
        <v>110853.6</v>
      </c>
      <c r="H19" s="16">
        <v>20</v>
      </c>
      <c r="I19" s="16" t="s">
        <v>10</v>
      </c>
      <c r="J19" s="30">
        <f>G19+(16%*G19)</f>
        <v>128590.17600000001</v>
      </c>
      <c r="K19" s="23">
        <f>ROUND(J19/38/27*20,0)/20</f>
        <v>125.35</v>
      </c>
      <c r="L19" s="23">
        <f>K19*H19</f>
        <v>2507</v>
      </c>
      <c r="M19" s="23">
        <f>IF(H19*12.5&gt;250,250,(H19*12.5))</f>
        <v>250</v>
      </c>
      <c r="N19" s="23">
        <f>L19+M19</f>
        <v>2757</v>
      </c>
      <c r="S19" s="3"/>
      <c r="T19" s="33"/>
      <c r="U19" s="31"/>
      <c r="V19" s="75"/>
      <c r="W19" s="75"/>
      <c r="X19" s="75"/>
      <c r="Y19" s="75"/>
      <c r="Z19" s="75"/>
    </row>
    <row r="20" spans="1:26" ht="15" x14ac:dyDescent="0.2">
      <c r="A20" s="43"/>
      <c r="B20" s="18"/>
      <c r="C20" s="18"/>
      <c r="D20" s="18"/>
      <c r="E20" s="18"/>
      <c r="F20" s="56"/>
      <c r="G20" s="53">
        <f>SUM(F20*13)</f>
        <v>0</v>
      </c>
      <c r="H20" s="18"/>
      <c r="I20" s="18"/>
      <c r="J20" s="25">
        <f>G20+(16%*G20)</f>
        <v>0</v>
      </c>
      <c r="K20" s="26">
        <f>ROUND(J20/38/27*20,0)/20</f>
        <v>0</v>
      </c>
      <c r="L20" s="26">
        <f>ROUND(K20*H20*20,0)/20</f>
        <v>0</v>
      </c>
      <c r="M20" s="26">
        <f t="shared" ref="M20:M33" si="0">IF(H20*12.5&gt;250,250,(H20*12.5))</f>
        <v>0</v>
      </c>
      <c r="N20" s="21">
        <f>L20+M20</f>
        <v>0</v>
      </c>
      <c r="S20" s="3"/>
      <c r="T20" s="32"/>
      <c r="U20" s="31"/>
      <c r="V20" s="75"/>
      <c r="W20" s="75"/>
      <c r="X20" s="75"/>
      <c r="Y20" s="75"/>
      <c r="Z20" s="75"/>
    </row>
    <row r="21" spans="1:26" ht="15" x14ac:dyDescent="0.2">
      <c r="A21" s="18"/>
      <c r="B21" s="18"/>
      <c r="C21" s="18"/>
      <c r="D21" s="18"/>
      <c r="E21" s="18"/>
      <c r="F21" s="55"/>
      <c r="G21" s="54">
        <f t="shared" ref="G21:G33" si="1">SUM(F21*13)</f>
        <v>0</v>
      </c>
      <c r="H21" s="18"/>
      <c r="I21" s="18"/>
      <c r="J21" s="27">
        <f t="shared" ref="J21:J33" si="2">G21+(16%*G21)</f>
        <v>0</v>
      </c>
      <c r="K21" s="26">
        <f t="shared" ref="K21:K33" si="3">ROUND(J21/38/27*20,0)/20</f>
        <v>0</v>
      </c>
      <c r="L21" s="26">
        <f t="shared" ref="L21:L33" si="4">ROUND(K21*H21*20,0)/20</f>
        <v>0</v>
      </c>
      <c r="M21" s="26">
        <f t="shared" si="0"/>
        <v>0</v>
      </c>
      <c r="N21" s="22">
        <f t="shared" ref="N21:N33" si="5">L21+M21</f>
        <v>0</v>
      </c>
      <c r="S21" s="3"/>
      <c r="T21" s="32"/>
      <c r="U21" s="31"/>
      <c r="V21" s="75"/>
      <c r="W21" s="75"/>
      <c r="X21" s="75"/>
      <c r="Y21" s="75"/>
      <c r="Z21" s="75"/>
    </row>
    <row r="22" spans="1:26" ht="15" x14ac:dyDescent="0.2">
      <c r="A22" s="18"/>
      <c r="B22" s="18"/>
      <c r="C22" s="18"/>
      <c r="D22" s="18"/>
      <c r="E22" s="18"/>
      <c r="F22" s="55"/>
      <c r="G22" s="54">
        <f t="shared" si="1"/>
        <v>0</v>
      </c>
      <c r="H22" s="18"/>
      <c r="I22" s="18"/>
      <c r="J22" s="27">
        <f t="shared" si="2"/>
        <v>0</v>
      </c>
      <c r="K22" s="26">
        <f t="shared" si="3"/>
        <v>0</v>
      </c>
      <c r="L22" s="26">
        <f t="shared" si="4"/>
        <v>0</v>
      </c>
      <c r="M22" s="26">
        <f t="shared" si="0"/>
        <v>0</v>
      </c>
      <c r="N22" s="22">
        <f t="shared" si="5"/>
        <v>0</v>
      </c>
      <c r="S22" s="3"/>
      <c r="T22" s="32"/>
      <c r="U22" s="31"/>
      <c r="V22" s="75"/>
      <c r="W22" s="75"/>
      <c r="X22" s="75"/>
      <c r="Y22" s="75"/>
      <c r="Z22" s="75"/>
    </row>
    <row r="23" spans="1:26" ht="15" x14ac:dyDescent="0.2">
      <c r="A23" s="18"/>
      <c r="B23" s="18"/>
      <c r="C23" s="18"/>
      <c r="D23" s="18"/>
      <c r="E23" s="18"/>
      <c r="F23" s="55"/>
      <c r="G23" s="54">
        <f t="shared" si="1"/>
        <v>0</v>
      </c>
      <c r="H23" s="18"/>
      <c r="I23" s="18"/>
      <c r="J23" s="27">
        <f t="shared" si="2"/>
        <v>0</v>
      </c>
      <c r="K23" s="26">
        <f t="shared" si="3"/>
        <v>0</v>
      </c>
      <c r="L23" s="26">
        <f t="shared" si="4"/>
        <v>0</v>
      </c>
      <c r="M23" s="26">
        <f t="shared" si="0"/>
        <v>0</v>
      </c>
      <c r="N23" s="22">
        <f t="shared" si="5"/>
        <v>0</v>
      </c>
      <c r="S23" s="3"/>
      <c r="T23" s="32"/>
      <c r="U23" s="31"/>
      <c r="V23" s="75"/>
      <c r="W23" s="75"/>
      <c r="X23" s="75"/>
      <c r="Y23" s="75"/>
      <c r="Z23" s="75"/>
    </row>
    <row r="24" spans="1:26" ht="15" x14ac:dyDescent="0.2">
      <c r="A24" s="18"/>
      <c r="B24" s="18"/>
      <c r="C24" s="18"/>
      <c r="D24" s="18"/>
      <c r="E24" s="18"/>
      <c r="F24" s="55"/>
      <c r="G24" s="54">
        <f t="shared" si="1"/>
        <v>0</v>
      </c>
      <c r="H24" s="18"/>
      <c r="I24" s="18"/>
      <c r="J24" s="27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0"/>
        <v>0</v>
      </c>
      <c r="N24" s="22">
        <f t="shared" si="5"/>
        <v>0</v>
      </c>
      <c r="S24" s="3"/>
      <c r="T24" s="32"/>
      <c r="U24" s="31"/>
      <c r="V24" s="75"/>
      <c r="W24" s="75"/>
      <c r="X24" s="75"/>
      <c r="Y24" s="75"/>
      <c r="Z24" s="75"/>
    </row>
    <row r="25" spans="1:26" ht="15" x14ac:dyDescent="0.2">
      <c r="A25" s="18"/>
      <c r="B25" s="18"/>
      <c r="C25" s="18"/>
      <c r="D25" s="18"/>
      <c r="E25" s="18"/>
      <c r="F25" s="55"/>
      <c r="G25" s="54">
        <f t="shared" si="1"/>
        <v>0</v>
      </c>
      <c r="H25" s="18"/>
      <c r="I25" s="18"/>
      <c r="J25" s="27">
        <f t="shared" si="2"/>
        <v>0</v>
      </c>
      <c r="K25" s="26">
        <f t="shared" si="3"/>
        <v>0</v>
      </c>
      <c r="L25" s="26">
        <f t="shared" si="4"/>
        <v>0</v>
      </c>
      <c r="M25" s="26">
        <f t="shared" si="0"/>
        <v>0</v>
      </c>
      <c r="N25" s="22">
        <f t="shared" si="5"/>
        <v>0</v>
      </c>
      <c r="S25" s="3"/>
      <c r="T25" s="32"/>
      <c r="U25" s="31"/>
      <c r="V25" s="75"/>
      <c r="W25" s="75"/>
      <c r="X25" s="75"/>
      <c r="Y25" s="75"/>
      <c r="Z25" s="75"/>
    </row>
    <row r="26" spans="1:26" ht="15" x14ac:dyDescent="0.2">
      <c r="A26" s="18"/>
      <c r="B26" s="18"/>
      <c r="C26" s="18"/>
      <c r="D26" s="18"/>
      <c r="E26" s="18"/>
      <c r="F26" s="55"/>
      <c r="G26" s="54">
        <f t="shared" si="1"/>
        <v>0</v>
      </c>
      <c r="H26" s="18"/>
      <c r="I26" s="18"/>
      <c r="J26" s="27">
        <f>G26+(16%*G26)</f>
        <v>0</v>
      </c>
      <c r="K26" s="26">
        <f t="shared" si="3"/>
        <v>0</v>
      </c>
      <c r="L26" s="26">
        <f t="shared" si="4"/>
        <v>0</v>
      </c>
      <c r="M26" s="26">
        <f t="shared" si="0"/>
        <v>0</v>
      </c>
      <c r="N26" s="22">
        <f>L26+M26</f>
        <v>0</v>
      </c>
      <c r="S26" s="3"/>
      <c r="T26" s="32"/>
      <c r="U26" s="31"/>
      <c r="V26" s="75"/>
      <c r="W26" s="75"/>
      <c r="X26" s="75"/>
      <c r="Y26" s="75"/>
      <c r="Z26" s="75"/>
    </row>
    <row r="27" spans="1:26" ht="15" x14ac:dyDescent="0.2">
      <c r="A27" s="18"/>
      <c r="B27" s="18"/>
      <c r="C27" s="18"/>
      <c r="D27" s="18"/>
      <c r="E27" s="18"/>
      <c r="F27" s="55"/>
      <c r="G27" s="54">
        <f t="shared" si="1"/>
        <v>0</v>
      </c>
      <c r="H27" s="18"/>
      <c r="I27" s="18"/>
      <c r="J27" s="27">
        <f t="shared" si="2"/>
        <v>0</v>
      </c>
      <c r="K27" s="26">
        <f t="shared" si="3"/>
        <v>0</v>
      </c>
      <c r="L27" s="26">
        <f t="shared" si="4"/>
        <v>0</v>
      </c>
      <c r="M27" s="26">
        <f t="shared" si="0"/>
        <v>0</v>
      </c>
      <c r="N27" s="22">
        <f t="shared" si="5"/>
        <v>0</v>
      </c>
      <c r="S27" s="3"/>
      <c r="T27" s="32"/>
      <c r="U27" s="31"/>
      <c r="V27" s="75"/>
      <c r="W27" s="75"/>
      <c r="X27" s="75"/>
      <c r="Y27" s="75"/>
      <c r="Z27" s="75"/>
    </row>
    <row r="28" spans="1:26" ht="15" x14ac:dyDescent="0.2">
      <c r="A28" s="18"/>
      <c r="B28" s="18"/>
      <c r="C28" s="18"/>
      <c r="D28" s="18"/>
      <c r="E28" s="18"/>
      <c r="F28" s="55"/>
      <c r="G28" s="54">
        <f t="shared" si="1"/>
        <v>0</v>
      </c>
      <c r="H28" s="18"/>
      <c r="I28" s="18"/>
      <c r="J28" s="27">
        <f t="shared" si="2"/>
        <v>0</v>
      </c>
      <c r="K28" s="26">
        <f t="shared" si="3"/>
        <v>0</v>
      </c>
      <c r="L28" s="26">
        <f t="shared" si="4"/>
        <v>0</v>
      </c>
      <c r="M28" s="26">
        <f t="shared" si="0"/>
        <v>0</v>
      </c>
      <c r="N28" s="22">
        <f t="shared" si="5"/>
        <v>0</v>
      </c>
      <c r="S28" s="3"/>
      <c r="T28" s="32"/>
      <c r="U28" s="31"/>
      <c r="V28" s="75"/>
      <c r="W28" s="75"/>
      <c r="X28" s="75"/>
      <c r="Y28" s="75"/>
      <c r="Z28" s="75"/>
    </row>
    <row r="29" spans="1:26" ht="15" x14ac:dyDescent="0.2">
      <c r="A29" s="18"/>
      <c r="B29" s="18"/>
      <c r="C29" s="18"/>
      <c r="D29" s="18"/>
      <c r="E29" s="18"/>
      <c r="F29" s="55"/>
      <c r="G29" s="54">
        <f t="shared" si="1"/>
        <v>0</v>
      </c>
      <c r="H29" s="18"/>
      <c r="I29" s="18"/>
      <c r="J29" s="27">
        <f t="shared" si="2"/>
        <v>0</v>
      </c>
      <c r="K29" s="26">
        <f t="shared" si="3"/>
        <v>0</v>
      </c>
      <c r="L29" s="26">
        <f t="shared" si="4"/>
        <v>0</v>
      </c>
      <c r="M29" s="26">
        <f t="shared" si="0"/>
        <v>0</v>
      </c>
      <c r="N29" s="22">
        <f t="shared" si="5"/>
        <v>0</v>
      </c>
      <c r="S29" s="3"/>
      <c r="T29" s="32"/>
      <c r="U29" s="31"/>
      <c r="V29" s="75"/>
      <c r="W29" s="75"/>
      <c r="X29" s="75"/>
      <c r="Y29" s="75"/>
      <c r="Z29" s="75"/>
    </row>
    <row r="30" spans="1:26" ht="15" x14ac:dyDescent="0.2">
      <c r="A30" s="18"/>
      <c r="B30" s="18"/>
      <c r="C30" s="18"/>
      <c r="D30" s="18"/>
      <c r="E30" s="18"/>
      <c r="F30" s="55"/>
      <c r="G30" s="54">
        <f t="shared" si="1"/>
        <v>0</v>
      </c>
      <c r="H30" s="18"/>
      <c r="I30" s="18"/>
      <c r="J30" s="27">
        <f t="shared" si="2"/>
        <v>0</v>
      </c>
      <c r="K30" s="26">
        <f t="shared" si="3"/>
        <v>0</v>
      </c>
      <c r="L30" s="26">
        <f t="shared" si="4"/>
        <v>0</v>
      </c>
      <c r="M30" s="26">
        <f t="shared" si="0"/>
        <v>0</v>
      </c>
      <c r="N30" s="22">
        <f t="shared" si="5"/>
        <v>0</v>
      </c>
      <c r="S30" s="3"/>
      <c r="T30" s="32"/>
      <c r="U30" s="31"/>
      <c r="V30" s="75"/>
      <c r="W30" s="75"/>
      <c r="X30" s="75"/>
      <c r="Y30" s="75"/>
      <c r="Z30" s="75"/>
    </row>
    <row r="31" spans="1:26" ht="15" x14ac:dyDescent="0.2">
      <c r="A31" s="18"/>
      <c r="B31" s="18"/>
      <c r="C31" s="18"/>
      <c r="D31" s="18"/>
      <c r="E31" s="18"/>
      <c r="F31" s="55"/>
      <c r="G31" s="54">
        <f t="shared" si="1"/>
        <v>0</v>
      </c>
      <c r="H31" s="18"/>
      <c r="I31" s="18"/>
      <c r="J31" s="27">
        <f t="shared" si="2"/>
        <v>0</v>
      </c>
      <c r="K31" s="26">
        <f t="shared" si="3"/>
        <v>0</v>
      </c>
      <c r="L31" s="26">
        <f t="shared" si="4"/>
        <v>0</v>
      </c>
      <c r="M31" s="26">
        <f t="shared" si="0"/>
        <v>0</v>
      </c>
      <c r="N31" s="22">
        <f t="shared" si="5"/>
        <v>0</v>
      </c>
      <c r="S31" s="3"/>
      <c r="T31" s="32"/>
      <c r="U31" s="31"/>
      <c r="V31" s="75"/>
      <c r="W31" s="75"/>
      <c r="X31" s="75"/>
      <c r="Y31" s="75"/>
      <c r="Z31" s="75"/>
    </row>
    <row r="32" spans="1:26" ht="15" x14ac:dyDescent="0.2">
      <c r="A32" s="18"/>
      <c r="B32" s="18"/>
      <c r="C32" s="18"/>
      <c r="D32" s="18"/>
      <c r="E32" s="18"/>
      <c r="F32" s="55"/>
      <c r="G32" s="54">
        <f t="shared" si="1"/>
        <v>0</v>
      </c>
      <c r="H32" s="18"/>
      <c r="I32" s="18"/>
      <c r="J32" s="27">
        <f t="shared" si="2"/>
        <v>0</v>
      </c>
      <c r="K32" s="26">
        <f t="shared" si="3"/>
        <v>0</v>
      </c>
      <c r="L32" s="26">
        <f t="shared" si="4"/>
        <v>0</v>
      </c>
      <c r="M32" s="26">
        <f t="shared" si="0"/>
        <v>0</v>
      </c>
      <c r="N32" s="22">
        <f t="shared" si="5"/>
        <v>0</v>
      </c>
      <c r="S32" s="3"/>
      <c r="T32" s="32"/>
      <c r="U32" s="31"/>
      <c r="V32" s="75"/>
      <c r="W32" s="75"/>
      <c r="X32" s="75"/>
      <c r="Y32" s="75"/>
      <c r="Z32" s="75"/>
    </row>
    <row r="33" spans="1:26" ht="15" x14ac:dyDescent="0.2">
      <c r="A33" s="18"/>
      <c r="B33" s="18"/>
      <c r="C33" s="18"/>
      <c r="D33" s="18"/>
      <c r="E33" s="18"/>
      <c r="F33" s="55"/>
      <c r="G33" s="54">
        <f t="shared" si="1"/>
        <v>0</v>
      </c>
      <c r="H33" s="18"/>
      <c r="I33" s="18"/>
      <c r="J33" s="27">
        <f t="shared" si="2"/>
        <v>0</v>
      </c>
      <c r="K33" s="26">
        <f t="shared" si="3"/>
        <v>0</v>
      </c>
      <c r="L33" s="26">
        <f t="shared" si="4"/>
        <v>0</v>
      </c>
      <c r="M33" s="26">
        <f t="shared" si="0"/>
        <v>0</v>
      </c>
      <c r="N33" s="22">
        <f t="shared" si="5"/>
        <v>0</v>
      </c>
      <c r="S33" s="3"/>
      <c r="T33" s="32"/>
      <c r="U33" s="31"/>
      <c r="V33" s="75"/>
      <c r="W33" s="75"/>
      <c r="X33" s="75"/>
      <c r="Y33" s="75"/>
      <c r="Z33" s="75"/>
    </row>
    <row r="34" spans="1:26" ht="15.75" thickBot="1" x14ac:dyDescent="0.25">
      <c r="A34" s="1"/>
      <c r="B34" s="1"/>
      <c r="C34" s="1"/>
      <c r="D34" s="1"/>
      <c r="E34" s="1"/>
      <c r="F34" s="8"/>
      <c r="G34" s="6"/>
      <c r="H34" s="6"/>
      <c r="J34" s="9"/>
      <c r="K34" s="9"/>
      <c r="N34" s="28">
        <f>SUM(N20:N33)</f>
        <v>0</v>
      </c>
      <c r="S34" s="3"/>
      <c r="T34" s="32"/>
      <c r="U34" s="31"/>
      <c r="V34" s="75"/>
      <c r="W34" s="75"/>
      <c r="X34" s="75"/>
      <c r="Y34" s="75"/>
      <c r="Z34" s="75"/>
    </row>
    <row r="35" spans="1:26" ht="16.5" thickBot="1" x14ac:dyDescent="0.3">
      <c r="A35" s="1"/>
      <c r="B35" s="1"/>
      <c r="C35" s="1"/>
      <c r="D35" s="1"/>
      <c r="E35" s="1"/>
      <c r="F35" s="8"/>
      <c r="G35" s="6"/>
      <c r="H35" s="6"/>
      <c r="I35" s="10"/>
      <c r="J35" s="11"/>
      <c r="K35" s="11"/>
      <c r="L35" s="12" t="s">
        <v>8</v>
      </c>
      <c r="M35" s="60">
        <f>ROUND(N34*20,0)/20</f>
        <v>0</v>
      </c>
      <c r="N35" s="61"/>
      <c r="S35" s="3"/>
      <c r="T35" s="32"/>
      <c r="U35" s="31"/>
      <c r="V35" s="75"/>
      <c r="W35" s="75"/>
      <c r="X35" s="75"/>
      <c r="Y35" s="75"/>
      <c r="Z35" s="75"/>
    </row>
    <row r="36" spans="1:26" ht="15" x14ac:dyDescent="0.2">
      <c r="A36" s="4" t="s">
        <v>17</v>
      </c>
      <c r="B36" s="44"/>
      <c r="C36" s="44" t="s">
        <v>27</v>
      </c>
      <c r="D36" s="7"/>
      <c r="S36" s="3"/>
      <c r="T36" s="32"/>
      <c r="U36" s="31"/>
      <c r="V36" s="75"/>
      <c r="W36" s="75"/>
      <c r="X36" s="75"/>
      <c r="Y36" s="75"/>
      <c r="Z36" s="75"/>
    </row>
    <row r="37" spans="1:26" ht="15" x14ac:dyDescent="0.2">
      <c r="A37" s="34" t="s">
        <v>18</v>
      </c>
      <c r="I37" s="4" t="s">
        <v>27</v>
      </c>
      <c r="S37" s="3"/>
      <c r="T37" s="32"/>
      <c r="U37" s="31"/>
      <c r="V37" s="75"/>
      <c r="W37" s="75"/>
      <c r="X37" s="75"/>
      <c r="Y37" s="75"/>
      <c r="Z37" s="75"/>
    </row>
    <row r="38" spans="1:26" ht="15" x14ac:dyDescent="0.2">
      <c r="A38" s="34"/>
      <c r="S38" s="3"/>
      <c r="T38" s="32"/>
      <c r="U38" s="31"/>
      <c r="V38" s="75"/>
      <c r="W38" s="75"/>
      <c r="X38" s="75"/>
      <c r="Y38" s="75"/>
      <c r="Z38" s="75"/>
    </row>
    <row r="39" spans="1:26" ht="15" x14ac:dyDescent="0.2">
      <c r="H39" s="6"/>
      <c r="I39" s="6"/>
      <c r="S39" s="3"/>
      <c r="T39" s="32"/>
      <c r="U39" s="31"/>
      <c r="V39" s="75"/>
      <c r="W39" s="75"/>
      <c r="X39" s="75"/>
      <c r="Y39" s="75"/>
      <c r="Z39" s="75"/>
    </row>
    <row r="40" spans="1:26" ht="15" x14ac:dyDescent="0.2">
      <c r="A40" s="24" t="s">
        <v>15</v>
      </c>
      <c r="B40" s="45"/>
      <c r="C40" s="46"/>
      <c r="D40" s="58" t="s">
        <v>22</v>
      </c>
      <c r="E40" s="58"/>
      <c r="F40" s="59"/>
      <c r="G40" s="59"/>
      <c r="H40" s="59"/>
      <c r="I40" s="59"/>
      <c r="S40" s="3"/>
      <c r="T40" s="32"/>
      <c r="U40" s="31"/>
      <c r="V40" s="75"/>
      <c r="W40" s="75"/>
      <c r="X40" s="75"/>
      <c r="Y40" s="75"/>
      <c r="Z40" s="75"/>
    </row>
    <row r="41" spans="1:26" ht="15" x14ac:dyDescent="0.2">
      <c r="A41" s="40"/>
      <c r="B41" s="36"/>
      <c r="C41" s="36"/>
      <c r="D41" s="40"/>
      <c r="E41" s="40"/>
      <c r="F41" s="41"/>
      <c r="G41" s="41"/>
      <c r="H41" s="41"/>
      <c r="I41" s="41"/>
      <c r="S41" s="3"/>
      <c r="T41" s="32"/>
      <c r="U41" s="31"/>
      <c r="V41" s="75"/>
      <c r="W41" s="75"/>
      <c r="X41" s="75"/>
      <c r="Y41" s="75"/>
      <c r="Z41" s="75"/>
    </row>
    <row r="42" spans="1:26" x14ac:dyDescent="0.2">
      <c r="S42" s="3"/>
      <c r="T42" s="32"/>
      <c r="U42" s="31"/>
      <c r="V42" s="3"/>
    </row>
    <row r="43" spans="1:26" x14ac:dyDescent="0.2">
      <c r="A43" s="40" t="s">
        <v>15</v>
      </c>
      <c r="B43" s="45"/>
      <c r="C43" s="46"/>
      <c r="D43" s="58" t="s">
        <v>24</v>
      </c>
      <c r="E43" s="58"/>
      <c r="F43" s="59"/>
      <c r="G43" s="59"/>
      <c r="H43" s="59"/>
      <c r="I43" s="59"/>
      <c r="S43" s="3"/>
      <c r="T43" s="32"/>
      <c r="U43" s="31"/>
      <c r="V43" s="3"/>
    </row>
    <row r="44" spans="1:26" x14ac:dyDescent="0.2">
      <c r="A44" s="47"/>
      <c r="B44" s="46"/>
      <c r="C44" s="46"/>
      <c r="D44" s="47"/>
      <c r="E44" s="47"/>
      <c r="F44" s="50"/>
      <c r="G44" s="50"/>
      <c r="H44" s="50"/>
      <c r="I44" s="50"/>
      <c r="S44" s="3"/>
      <c r="T44" s="32"/>
      <c r="U44" s="31"/>
      <c r="V44" s="3"/>
    </row>
    <row r="45" spans="1:26" x14ac:dyDescent="0.2">
      <c r="S45" s="3"/>
      <c r="T45" s="32"/>
      <c r="U45" s="31"/>
      <c r="V45" s="3"/>
    </row>
    <row r="46" spans="1:26" ht="15.75" customHeight="1" x14ac:dyDescent="0.2">
      <c r="A46" s="76" t="s">
        <v>37</v>
      </c>
      <c r="B46" s="76"/>
      <c r="C46" s="76"/>
      <c r="D46" s="78" t="s">
        <v>36</v>
      </c>
      <c r="E46" s="77"/>
      <c r="S46" s="3"/>
      <c r="T46" s="32"/>
      <c r="U46" s="31"/>
      <c r="V46" s="3"/>
    </row>
    <row r="47" spans="1:26" x14ac:dyDescent="0.2">
      <c r="S47" s="3"/>
      <c r="T47" s="32"/>
      <c r="U47" s="31"/>
      <c r="V47" s="3"/>
    </row>
    <row r="48" spans="1:26" x14ac:dyDescent="0.2">
      <c r="D48" s="57"/>
      <c r="E48" s="57"/>
      <c r="F48" s="57"/>
      <c r="G48" s="57"/>
      <c r="H48" s="57"/>
      <c r="I48" s="57"/>
      <c r="S48" s="3"/>
      <c r="T48" s="32"/>
      <c r="U48" s="31"/>
      <c r="V48" s="3"/>
    </row>
    <row r="49" spans="19:22" x14ac:dyDescent="0.2">
      <c r="S49" s="3"/>
      <c r="T49" s="32"/>
      <c r="U49" s="31"/>
      <c r="V49" s="3"/>
    </row>
    <row r="50" spans="19:22" x14ac:dyDescent="0.2">
      <c r="S50" s="3"/>
      <c r="T50" s="32"/>
      <c r="U50" s="31"/>
      <c r="V50" s="3"/>
    </row>
    <row r="51" spans="19:22" x14ac:dyDescent="0.2">
      <c r="S51" s="3"/>
      <c r="T51" s="32"/>
      <c r="U51" s="31"/>
      <c r="V51" s="3"/>
    </row>
    <row r="52" spans="19:22" x14ac:dyDescent="0.2">
      <c r="S52" s="3"/>
      <c r="T52" s="3"/>
      <c r="U52" s="3"/>
      <c r="V52" s="3"/>
    </row>
    <row r="53" spans="19:22" x14ac:dyDescent="0.2">
      <c r="S53" s="3"/>
      <c r="T53" s="3"/>
      <c r="U53" s="3"/>
      <c r="V53" s="3"/>
    </row>
  </sheetData>
  <sheetProtection algorithmName="SHA-512" hashValue="i+J2twVDQOtIy2RL9QVmH8IM/QOV4hVZrbvMIY1bTEGSsmzMh6FRCKNeFdyUP7waDJJCS5YSwEEfF0fbyFtayw==" saltValue="69ucTO0UdRlinUaUJf3d+Q==" spinCount="100000" sheet="1" objects="1" scenarios="1"/>
  <customSheetViews>
    <customSheetView guid="{E1DFFC89-E9CC-4045-B8A7-DEBD7771C102}" scale="78" showPageBreaks="1" fitToPage="1" printArea="1" view="pageBreakPreview">
      <selection activeCell="K6" sqref="K6"/>
      <pageMargins left="0.23622047244094491" right="0.23622047244094491" top="0.74803149606299213" bottom="0.74803149606299213" header="0.31496062992125984" footer="0.31496062992125984"/>
      <pageSetup paperSize="9" scale="57" fitToHeight="0" orientation="landscape" r:id="rId1"/>
      <headerFooter>
        <oddHeader>&amp;L&amp;"-,Fett"&amp;18&amp;UZuweisungsschlüssel: BL50460005
&amp;R&amp;G</oddHeader>
        <oddFooter>&amp;LAVS, Abteilung Sonderpädagogik_AJ&amp;RStand: 01.01.2020</oddFooter>
      </headerFooter>
    </customSheetView>
  </customSheetViews>
  <mergeCells count="37">
    <mergeCell ref="V37:Z37"/>
    <mergeCell ref="V38:Z38"/>
    <mergeCell ref="V39:Z39"/>
    <mergeCell ref="V40:Z40"/>
    <mergeCell ref="V41:Z41"/>
    <mergeCell ref="V32:Z32"/>
    <mergeCell ref="V33:Z33"/>
    <mergeCell ref="V34:Z34"/>
    <mergeCell ref="V35:Z35"/>
    <mergeCell ref="V36:Z36"/>
    <mergeCell ref="V27:Z27"/>
    <mergeCell ref="V28:Z28"/>
    <mergeCell ref="V29:Z29"/>
    <mergeCell ref="V30:Z30"/>
    <mergeCell ref="V31:Z31"/>
    <mergeCell ref="V22:Z22"/>
    <mergeCell ref="V23:Z23"/>
    <mergeCell ref="V24:Z24"/>
    <mergeCell ref="V25:Z25"/>
    <mergeCell ref="V26:Z26"/>
    <mergeCell ref="V17:Z17"/>
    <mergeCell ref="V18:Z18"/>
    <mergeCell ref="V19:Z19"/>
    <mergeCell ref="V20:Z20"/>
    <mergeCell ref="V21:Z21"/>
    <mergeCell ref="D48:I48"/>
    <mergeCell ref="D43:E43"/>
    <mergeCell ref="F43:I43"/>
    <mergeCell ref="M35:N35"/>
    <mergeCell ref="A2:N3"/>
    <mergeCell ref="B8:N12"/>
    <mergeCell ref="D40:E40"/>
    <mergeCell ref="D16:M16"/>
    <mergeCell ref="F40:I40"/>
    <mergeCell ref="B6:C6"/>
    <mergeCell ref="D4:E4"/>
    <mergeCell ref="A46:C46"/>
  </mergeCells>
  <dataValidations count="1">
    <dataValidation type="list" allowBlank="1" showInputMessage="1" showErrorMessage="1" sqref="I20:I33">
      <formula1>$I$13:$I$15</formula1>
    </dataValidation>
  </dataValidations>
  <hyperlinks>
    <hyperlink ref="D16" r:id="rId2"/>
    <hyperlink ref="D46" r:id="rId3"/>
  </hyperlinks>
  <pageMargins left="0.23622047244094491" right="0.23622047244094491" top="0.74803149606299213" bottom="0.74803149606299213" header="0.31496062992125984" footer="0.31496062992125984"/>
  <pageSetup paperSize="9" scale="58" fitToHeight="0" orientation="landscape" r:id="rId4"/>
  <headerFooter>
    <oddHeader>&amp;R&amp;G</oddHeader>
    <oddFooter>&amp;LAVS, Abteilung Sonderpädagogik_AJ&amp;RStand: 05.11.2021</oddFooter>
  </headerFooter>
  <ignoredErrors>
    <ignoredError sqref="N34" evalError="1"/>
  </ignoredErrors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Kantonale Verwaltungen 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Hebel, Annina BKSD</dc:creator>
  <cp:lastModifiedBy>Gitzi, Lorenz BKSD</cp:lastModifiedBy>
  <cp:lastPrinted>2021-11-05T14:12:26Z</cp:lastPrinted>
  <dcterms:created xsi:type="dcterms:W3CDTF">2015-01-15T12:46:35Z</dcterms:created>
  <dcterms:modified xsi:type="dcterms:W3CDTF">2023-05-04T13:35:16Z</dcterms:modified>
</cp:coreProperties>
</file>